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F:\copilot-projects\ranquia\static\downloads\medir-ahorro-tiempo-ia\"/>
    </mc:Choice>
  </mc:AlternateContent>
  <xr:revisionPtr revIDLastSave="0" documentId="13_ncr:1_{072F7C69-F083-42D4-973E-06ABA5D17C5B}" xr6:coauthVersionLast="47" xr6:coauthVersionMax="47" xr10:uidLastSave="{00000000-0000-0000-0000-000000000000}"/>
  <bookViews>
    <workbookView xWindow="25485" yWindow="10845" windowWidth="22140" windowHeight="18285" xr2:uid="{00000000-000D-0000-FFFF-FFFF00000000}"/>
  </bookViews>
  <sheets>
    <sheet name="00_LEEME" sheetId="1" r:id="rId1"/>
    <sheet name="01_CONFIG" sheetId="2" r:id="rId2"/>
    <sheet name="02_TAREAS" sheetId="3" r:id="rId3"/>
    <sheet name="03_PLAN_7D" sheetId="4" r:id="rId4"/>
    <sheet name="04_REGISTRO" sheetId="5" r:id="rId5"/>
    <sheet name="05_RESULTADOS" sheetId="6" r:id="rId6"/>
    <sheet name="06_EJEMPLO_FICTICIO" sheetId="7" r:id="rId7"/>
    <sheet name="07_DICCIONARIO" sheetId="8" r:id="rId8"/>
  </sheets>
  <definedNames>
    <definedName name="_xlnm._FilterDatabase" localSheetId="2" hidden="1">'02_TAREAS'!$A$1:$H$6</definedName>
    <definedName name="_xlnm._FilterDatabase" localSheetId="4" hidden="1">'04_REGISTRO'!$A$1:$AF$71</definedName>
    <definedName name="_xlnm._FilterDatabase" localSheetId="6" hidden="1">'06_EJEMPLO_FICTICIO'!$A$2:$AF$72</definedName>
  </definedNames>
  <calcPr calcId="191029" forceFullCalc="1"/>
</workbook>
</file>

<file path=xl/calcChain.xml><?xml version="1.0" encoding="utf-8"?>
<calcChain xmlns="http://schemas.openxmlformats.org/spreadsheetml/2006/main">
  <c r="E32" i="6" l="1"/>
  <c r="E31" i="6"/>
  <c r="P30" i="6"/>
  <c r="O30" i="6"/>
  <c r="M30" i="6"/>
  <c r="K30" i="6"/>
  <c r="G30" i="6"/>
  <c r="E30" i="6"/>
  <c r="P29" i="6"/>
  <c r="O29" i="6"/>
  <c r="N29" i="6"/>
  <c r="M29" i="6"/>
  <c r="L29" i="6"/>
  <c r="K29" i="6"/>
  <c r="J29" i="6"/>
  <c r="G29" i="6"/>
  <c r="F29" i="6"/>
  <c r="E29" i="6"/>
  <c r="P28" i="6"/>
  <c r="O28" i="6"/>
  <c r="N28" i="6"/>
  <c r="M28" i="6"/>
  <c r="L28" i="6"/>
  <c r="K28" i="6"/>
  <c r="J28" i="6"/>
  <c r="G28" i="6"/>
  <c r="F28" i="6"/>
  <c r="E28" i="6"/>
  <c r="P27" i="6"/>
  <c r="O27" i="6"/>
  <c r="N27" i="6"/>
  <c r="M27" i="6"/>
  <c r="L27" i="6"/>
  <c r="K27" i="6"/>
  <c r="J27" i="6"/>
  <c r="G27" i="6"/>
  <c r="F27" i="6"/>
  <c r="E27" i="6"/>
  <c r="P26" i="6"/>
  <c r="O26" i="6"/>
  <c r="N26" i="6"/>
  <c r="M26" i="6"/>
  <c r="G26" i="6"/>
  <c r="F26" i="6"/>
  <c r="P25" i="6"/>
  <c r="O25" i="6"/>
  <c r="N25" i="6"/>
  <c r="M25" i="6"/>
  <c r="L25" i="6"/>
  <c r="K25" i="6"/>
  <c r="J25" i="6"/>
  <c r="E24" i="6"/>
  <c r="N23" i="6"/>
  <c r="M23" i="6"/>
  <c r="L23" i="6"/>
  <c r="K23" i="6"/>
  <c r="J23" i="6"/>
  <c r="J22" i="6"/>
  <c r="G22" i="6"/>
  <c r="F22" i="6"/>
  <c r="E22" i="6"/>
  <c r="P21" i="6"/>
  <c r="O21" i="6"/>
  <c r="N21" i="6"/>
  <c r="M21" i="6"/>
  <c r="L21" i="6"/>
  <c r="K21" i="6"/>
  <c r="J21" i="6"/>
  <c r="G21" i="6"/>
  <c r="F21" i="6"/>
  <c r="E21" i="6"/>
  <c r="P20" i="6"/>
  <c r="O20" i="6"/>
  <c r="N20" i="6"/>
  <c r="M20" i="6"/>
  <c r="L20" i="6"/>
  <c r="K20" i="6"/>
  <c r="J20" i="6"/>
  <c r="G20" i="6"/>
  <c r="F20" i="6"/>
  <c r="E20" i="6"/>
  <c r="P19" i="6"/>
  <c r="O19" i="6"/>
  <c r="N19" i="6"/>
  <c r="M19" i="6"/>
  <c r="L19" i="6"/>
  <c r="K19" i="6"/>
  <c r="J19" i="6"/>
  <c r="G19" i="6"/>
  <c r="F19" i="6"/>
  <c r="E19" i="6"/>
  <c r="P18" i="6"/>
  <c r="O18" i="6"/>
  <c r="N18" i="6"/>
  <c r="M18" i="6"/>
  <c r="L18" i="6"/>
  <c r="K18" i="6"/>
  <c r="J18" i="6"/>
  <c r="G18" i="6"/>
  <c r="F18" i="6"/>
  <c r="E18" i="6"/>
  <c r="P17" i="6"/>
  <c r="O17" i="6"/>
  <c r="N17" i="6"/>
  <c r="M17" i="6"/>
  <c r="L17" i="6"/>
  <c r="K17" i="6"/>
  <c r="J17" i="6"/>
  <c r="N16" i="6"/>
  <c r="M16" i="6"/>
  <c r="L16" i="6"/>
  <c r="E16" i="6"/>
  <c r="M15" i="6"/>
  <c r="L15" i="6"/>
  <c r="K15" i="6"/>
  <c r="J15" i="6"/>
  <c r="G15" i="6"/>
  <c r="F15" i="6"/>
  <c r="E15" i="6"/>
  <c r="P14" i="6"/>
  <c r="O14" i="6"/>
  <c r="N14" i="6"/>
  <c r="M14" i="6"/>
  <c r="L14" i="6"/>
  <c r="K14" i="6"/>
  <c r="E14" i="6"/>
  <c r="M13" i="6"/>
  <c r="L13" i="6"/>
  <c r="K13" i="6"/>
  <c r="J13" i="6"/>
  <c r="G13" i="6"/>
  <c r="F13" i="6"/>
  <c r="E13" i="6"/>
  <c r="P12" i="6"/>
  <c r="O12" i="6"/>
  <c r="N12" i="6"/>
  <c r="M12" i="6"/>
  <c r="L12" i="6"/>
  <c r="K12" i="6"/>
  <c r="J12" i="6"/>
  <c r="G12" i="6"/>
  <c r="F12" i="6"/>
  <c r="E12" i="6"/>
  <c r="P11" i="6"/>
  <c r="O11" i="6"/>
  <c r="N11" i="6"/>
  <c r="M11" i="6"/>
  <c r="L11" i="6"/>
  <c r="K11" i="6"/>
  <c r="J11" i="6"/>
  <c r="G11" i="6"/>
  <c r="F11" i="6"/>
  <c r="E11" i="6"/>
  <c r="P10" i="6"/>
  <c r="O10" i="6"/>
  <c r="N10" i="6"/>
  <c r="M10" i="6"/>
  <c r="L10" i="6"/>
  <c r="K10" i="6"/>
  <c r="J10" i="6"/>
  <c r="G10" i="6"/>
  <c r="F10" i="6"/>
  <c r="E10" i="6"/>
  <c r="P9" i="6"/>
  <c r="O9" i="6"/>
  <c r="N9" i="6"/>
  <c r="M9" i="6"/>
  <c r="L9" i="6"/>
  <c r="K9" i="6"/>
  <c r="J9" i="6"/>
  <c r="G9" i="6"/>
  <c r="M8" i="6"/>
  <c r="L8" i="6"/>
  <c r="K8" i="6"/>
  <c r="J8" i="6"/>
  <c r="G8" i="6"/>
  <c r="F8" i="6"/>
  <c r="E8" i="6"/>
  <c r="G7" i="6"/>
  <c r="F7" i="6"/>
  <c r="E7" i="6"/>
  <c r="P6" i="6"/>
  <c r="O6" i="6"/>
  <c r="N6" i="6"/>
  <c r="M6" i="6"/>
  <c r="L6" i="6"/>
  <c r="K6" i="6"/>
  <c r="J6" i="6"/>
  <c r="G6" i="6"/>
  <c r="F6" i="6"/>
  <c r="E6" i="6"/>
  <c r="P5" i="6"/>
  <c r="O5" i="6"/>
  <c r="N5" i="6"/>
  <c r="M5" i="6"/>
  <c r="L5" i="6"/>
  <c r="K5" i="6"/>
  <c r="J5" i="6"/>
  <c r="G5" i="6"/>
  <c r="F5" i="6"/>
  <c r="E5" i="6"/>
  <c r="P4" i="6"/>
  <c r="O4" i="6"/>
  <c r="N4" i="6"/>
  <c r="M4" i="6"/>
  <c r="L4" i="6"/>
  <c r="K4" i="6"/>
  <c r="J4" i="6"/>
  <c r="G4" i="6"/>
  <c r="F4" i="6"/>
  <c r="E4" i="6"/>
  <c r="P3" i="6"/>
  <c r="O3" i="6"/>
  <c r="N3" i="6"/>
  <c r="M3" i="6"/>
  <c r="L3" i="6"/>
  <c r="K3" i="6"/>
  <c r="J3" i="6"/>
  <c r="G3" i="6"/>
  <c r="F3" i="6"/>
  <c r="E3" i="6"/>
  <c r="P2" i="6"/>
  <c r="O2" i="6"/>
  <c r="N2" i="6"/>
  <c r="M2" i="6"/>
  <c r="L2" i="6"/>
  <c r="K2" i="6"/>
  <c r="J2" i="6"/>
  <c r="G2" i="6"/>
  <c r="F2" i="6"/>
  <c r="E2" i="6"/>
  <c r="AF71" i="5"/>
  <c r="X71" i="5"/>
  <c r="Y71" i="5" s="1"/>
  <c r="D71" i="5"/>
  <c r="AF70" i="5"/>
  <c r="X70" i="5"/>
  <c r="Y70" i="5" s="1"/>
  <c r="D70" i="5"/>
  <c r="AF69" i="5"/>
  <c r="X69" i="5"/>
  <c r="Y69" i="5" s="1"/>
  <c r="D69" i="5"/>
  <c r="AF68" i="5"/>
  <c r="X68" i="5"/>
  <c r="Y68" i="5" s="1"/>
  <c r="AF67" i="5"/>
  <c r="X67" i="5"/>
  <c r="Y67" i="5" s="1"/>
  <c r="AF66" i="5"/>
  <c r="X66" i="5"/>
  <c r="Y66" i="5" s="1"/>
  <c r="AF65" i="5"/>
  <c r="X65" i="5"/>
  <c r="Y65" i="5" s="1"/>
  <c r="AF64" i="5"/>
  <c r="X64" i="5"/>
  <c r="Y64" i="5" s="1"/>
  <c r="AF63" i="5"/>
  <c r="X63" i="5"/>
  <c r="Y63" i="5" s="1"/>
  <c r="AF62" i="5"/>
  <c r="X62" i="5"/>
  <c r="Y62" i="5" s="1"/>
  <c r="AF61" i="5"/>
  <c r="X61" i="5"/>
  <c r="Y61" i="5" s="1"/>
  <c r="AF60" i="5"/>
  <c r="X60" i="5"/>
  <c r="Y60" i="5" s="1"/>
  <c r="AF59" i="5"/>
  <c r="X59" i="5"/>
  <c r="Y59" i="5" s="1"/>
  <c r="AF58" i="5"/>
  <c r="X58" i="5"/>
  <c r="Y58" i="5" s="1"/>
  <c r="AF57" i="5"/>
  <c r="X57" i="5"/>
  <c r="Y57" i="5" s="1"/>
  <c r="AF56" i="5"/>
  <c r="X56" i="5"/>
  <c r="Y56" i="5" s="1"/>
  <c r="AF55" i="5"/>
  <c r="X55" i="5"/>
  <c r="Y55" i="5" s="1"/>
  <c r="AF54" i="5"/>
  <c r="X54" i="5"/>
  <c r="Y54" i="5" s="1"/>
  <c r="AF53" i="5"/>
  <c r="X53" i="5"/>
  <c r="Y53" i="5" s="1"/>
  <c r="AF52" i="5"/>
  <c r="X52" i="5"/>
  <c r="Y52" i="5" s="1"/>
  <c r="AF51" i="5"/>
  <c r="K26" i="6" s="1"/>
  <c r="X51" i="5"/>
  <c r="Y51" i="5" s="1"/>
  <c r="AF50" i="5"/>
  <c r="X50" i="5"/>
  <c r="Y50" i="5" s="1"/>
  <c r="AF49" i="5"/>
  <c r="G25" i="6" s="1"/>
  <c r="X49" i="5"/>
  <c r="Y49" i="5" s="1"/>
  <c r="AF48" i="5"/>
  <c r="F25" i="6" s="1"/>
  <c r="X48" i="5"/>
  <c r="Y48" i="5" s="1"/>
  <c r="D48" i="5"/>
  <c r="AF47" i="5"/>
  <c r="X47" i="5"/>
  <c r="Y47" i="5" s="1"/>
  <c r="D47" i="5"/>
  <c r="AF46" i="5"/>
  <c r="X46" i="5"/>
  <c r="Y46" i="5" s="1"/>
  <c r="D46" i="5"/>
  <c r="AF45" i="5"/>
  <c r="G23" i="6" s="1"/>
  <c r="X45" i="5"/>
  <c r="Y45" i="5" s="1"/>
  <c r="D45" i="5"/>
  <c r="AF44" i="5"/>
  <c r="F23" i="6" s="1"/>
  <c r="X44" i="5"/>
  <c r="Y44" i="5" s="1"/>
  <c r="D44" i="5"/>
  <c r="AF43" i="5"/>
  <c r="X43" i="5"/>
  <c r="Y43" i="5" s="1"/>
  <c r="D43" i="5"/>
  <c r="AF42" i="5"/>
  <c r="X42" i="5"/>
  <c r="Y42" i="5" s="1"/>
  <c r="D42" i="5"/>
  <c r="AF41" i="5"/>
  <c r="X41" i="5"/>
  <c r="Y41" i="5" s="1"/>
  <c r="D41" i="5"/>
  <c r="AF40" i="5"/>
  <c r="X40" i="5"/>
  <c r="Y40" i="5" s="1"/>
  <c r="AF39" i="5"/>
  <c r="X39" i="5"/>
  <c r="Y39" i="5" s="1"/>
  <c r="AF38" i="5"/>
  <c r="X38" i="5"/>
  <c r="Y38" i="5" s="1"/>
  <c r="AF37" i="5"/>
  <c r="X37" i="5"/>
  <c r="Y37" i="5" s="1"/>
  <c r="AF36" i="5"/>
  <c r="X36" i="5"/>
  <c r="Y36" i="5" s="1"/>
  <c r="AF35" i="5"/>
  <c r="X35" i="5"/>
  <c r="Y35" i="5" s="1"/>
  <c r="AF34" i="5"/>
  <c r="X34" i="5"/>
  <c r="Y34" i="5" s="1"/>
  <c r="AF33" i="5"/>
  <c r="F17" i="6" s="1"/>
  <c r="X33" i="5"/>
  <c r="Y33" i="5" s="1"/>
  <c r="AF32" i="5"/>
  <c r="G17" i="6" s="1"/>
  <c r="X32" i="5"/>
  <c r="Y32" i="5" s="1"/>
  <c r="AF31" i="5"/>
  <c r="X31" i="5"/>
  <c r="Y31" i="5" s="1"/>
  <c r="AF30" i="5"/>
  <c r="X30" i="5"/>
  <c r="Y30" i="5" s="1"/>
  <c r="AF29" i="5"/>
  <c r="X29" i="5"/>
  <c r="Y29" i="5" s="1"/>
  <c r="AF28" i="5"/>
  <c r="N15" i="6" s="1"/>
  <c r="X28" i="5"/>
  <c r="Y28" i="5" s="1"/>
  <c r="AF27" i="5"/>
  <c r="X27" i="5"/>
  <c r="Y27" i="5" s="1"/>
  <c r="AF26" i="5"/>
  <c r="G14" i="6" s="1"/>
  <c r="H42" i="6" s="1"/>
  <c r="X26" i="5"/>
  <c r="Y26" i="5" s="1"/>
  <c r="AF25" i="5"/>
  <c r="X25" i="5"/>
  <c r="Y25" i="5" s="1"/>
  <c r="AF24" i="5"/>
  <c r="N13" i="6" s="1"/>
  <c r="X24" i="5"/>
  <c r="Y24" i="5" s="1"/>
  <c r="AF23" i="5"/>
  <c r="X23" i="5"/>
  <c r="Y23" i="5" s="1"/>
  <c r="AF22" i="5"/>
  <c r="X22" i="5"/>
  <c r="Y22" i="5" s="1"/>
  <c r="AF21" i="5"/>
  <c r="X21" i="5"/>
  <c r="Y21" i="5" s="1"/>
  <c r="AF20" i="5"/>
  <c r="X20" i="5"/>
  <c r="Y20" i="5" s="1"/>
  <c r="AF19" i="5"/>
  <c r="X19" i="5"/>
  <c r="Y19" i="5" s="1"/>
  <c r="AF18" i="5"/>
  <c r="X18" i="5"/>
  <c r="Y18" i="5" s="1"/>
  <c r="AF17" i="5"/>
  <c r="X17" i="5"/>
  <c r="Y17" i="5" s="1"/>
  <c r="AF16" i="5"/>
  <c r="F9" i="6" s="1"/>
  <c r="X16" i="5"/>
  <c r="Y16" i="5" s="1"/>
  <c r="AF15" i="5"/>
  <c r="X15" i="5"/>
  <c r="Y15" i="5" s="1"/>
  <c r="AF14" i="5"/>
  <c r="N8" i="6" s="1"/>
  <c r="X14" i="5"/>
  <c r="Y14" i="5" s="1"/>
  <c r="AF13" i="5"/>
  <c r="X13" i="5"/>
  <c r="Y13" i="5" s="1"/>
  <c r="AF12" i="5"/>
  <c r="X12" i="5"/>
  <c r="Y12" i="5" s="1"/>
  <c r="AF11" i="5"/>
  <c r="X11" i="5"/>
  <c r="Y11" i="5" s="1"/>
  <c r="AF10" i="5"/>
  <c r="X10" i="5"/>
  <c r="Y10" i="5" s="1"/>
  <c r="AF9" i="5"/>
  <c r="X9" i="5"/>
  <c r="Y9" i="5" s="1"/>
  <c r="AF8" i="5"/>
  <c r="X8" i="5"/>
  <c r="Y8" i="5" s="1"/>
  <c r="AF7" i="5"/>
  <c r="X7" i="5"/>
  <c r="Y7" i="5" s="1"/>
  <c r="AF6" i="5"/>
  <c r="X6" i="5"/>
  <c r="Y6" i="5" s="1"/>
  <c r="AF5" i="5"/>
  <c r="X5" i="5"/>
  <c r="Y5" i="5" s="1"/>
  <c r="AF4" i="5"/>
  <c r="X4" i="5"/>
  <c r="Y4" i="5" s="1"/>
  <c r="AF3" i="5"/>
  <c r="X3" i="5"/>
  <c r="Y3" i="5" s="1"/>
  <c r="AF2" i="5"/>
  <c r="X2" i="5"/>
  <c r="Y2" i="5" s="1"/>
  <c r="D71" i="4"/>
  <c r="D70" i="4"/>
  <c r="E36" i="6" s="1"/>
  <c r="D69" i="4"/>
  <c r="D68" i="4"/>
  <c r="D67" i="4"/>
  <c r="D67" i="5" s="1"/>
  <c r="D66" i="4"/>
  <c r="D65" i="4"/>
  <c r="D65" i="5" s="1"/>
  <c r="D64" i="4"/>
  <c r="D63" i="4"/>
  <c r="D63" i="5" s="1"/>
  <c r="D62" i="4"/>
  <c r="D62" i="5" s="1"/>
  <c r="D61" i="4"/>
  <c r="D61" i="5" s="1"/>
  <c r="D60" i="4"/>
  <c r="D60" i="5" s="1"/>
  <c r="D59" i="4"/>
  <c r="D59" i="5" s="1"/>
  <c r="D58" i="4"/>
  <c r="D58" i="5" s="1"/>
  <c r="D57" i="4"/>
  <c r="D57" i="5" s="1"/>
  <c r="D56" i="4"/>
  <c r="D56" i="5" s="1"/>
  <c r="D55" i="4"/>
  <c r="D55" i="5" s="1"/>
  <c r="D54" i="4"/>
  <c r="D54" i="5" s="1"/>
  <c r="D53" i="4"/>
  <c r="D53" i="5" s="1"/>
  <c r="D52" i="4"/>
  <c r="D52" i="5" s="1"/>
  <c r="D51" i="4"/>
  <c r="D51" i="5" s="1"/>
  <c r="D50" i="4"/>
  <c r="D49" i="4"/>
  <c r="D49" i="5" s="1"/>
  <c r="D48" i="4"/>
  <c r="E25" i="6" s="1"/>
  <c r="D47" i="4"/>
  <c r="D46" i="4"/>
  <c r="D45" i="4"/>
  <c r="D44" i="4"/>
  <c r="E23" i="6" s="1"/>
  <c r="D43" i="4"/>
  <c r="D42" i="4"/>
  <c r="D41" i="4"/>
  <c r="D40" i="4"/>
  <c r="D40" i="5" s="1"/>
  <c r="D39" i="4"/>
  <c r="D39" i="5" s="1"/>
  <c r="D38" i="4"/>
  <c r="D38" i="5" s="1"/>
  <c r="D37" i="4"/>
  <c r="D37" i="5" s="1"/>
  <c r="D36" i="4"/>
  <c r="D36" i="5" s="1"/>
  <c r="D35" i="4"/>
  <c r="D35" i="5" s="1"/>
  <c r="D34" i="4"/>
  <c r="D34" i="5" s="1"/>
  <c r="D33" i="4"/>
  <c r="D33" i="5" s="1"/>
  <c r="D32" i="4"/>
  <c r="D31" i="4"/>
  <c r="D31" i="5" s="1"/>
  <c r="D30" i="4"/>
  <c r="D30" i="5" s="1"/>
  <c r="D29" i="4"/>
  <c r="D29" i="5" s="1"/>
  <c r="D28" i="4"/>
  <c r="D28" i="5" s="1"/>
  <c r="D27" i="4"/>
  <c r="D27" i="5" s="1"/>
  <c r="D26" i="4"/>
  <c r="D26" i="5" s="1"/>
  <c r="D25" i="4"/>
  <c r="D25" i="5" s="1"/>
  <c r="D24" i="4"/>
  <c r="D24" i="5" s="1"/>
  <c r="D23" i="4"/>
  <c r="D23" i="5" s="1"/>
  <c r="D22" i="4"/>
  <c r="D22" i="5" s="1"/>
  <c r="D21" i="4"/>
  <c r="D21" i="5" s="1"/>
  <c r="D20" i="4"/>
  <c r="D20" i="5" s="1"/>
  <c r="D19" i="4"/>
  <c r="D19" i="5" s="1"/>
  <c r="D18" i="4"/>
  <c r="D18" i="5" s="1"/>
  <c r="D17" i="4"/>
  <c r="D17" i="5" s="1"/>
  <c r="D16" i="4"/>
  <c r="D15" i="4"/>
  <c r="D15" i="5" s="1"/>
  <c r="D14" i="4"/>
  <c r="D14" i="5" s="1"/>
  <c r="D13" i="4"/>
  <c r="D13" i="5" s="1"/>
  <c r="D12" i="4"/>
  <c r="D12" i="5" s="1"/>
  <c r="D11" i="4"/>
  <c r="D11" i="5" s="1"/>
  <c r="D10" i="4"/>
  <c r="D10" i="5" s="1"/>
  <c r="D9" i="4"/>
  <c r="D9" i="5" s="1"/>
  <c r="D8" i="4"/>
  <c r="D8" i="5" s="1"/>
  <c r="D7" i="4"/>
  <c r="D7" i="5" s="1"/>
  <c r="D6" i="4"/>
  <c r="D6" i="5" s="1"/>
  <c r="D5" i="4"/>
  <c r="D5" i="5" s="1"/>
  <c r="D4" i="4"/>
  <c r="D4" i="5" s="1"/>
  <c r="D3" i="4"/>
  <c r="D3" i="5" s="1"/>
  <c r="D2" i="4"/>
  <c r="D2" i="5" s="1"/>
  <c r="H41" i="6" l="1"/>
  <c r="F33" i="6"/>
  <c r="N33" i="6"/>
  <c r="L33" i="6"/>
  <c r="J33" i="6"/>
  <c r="K32" i="6"/>
  <c r="G32" i="6"/>
  <c r="J32" i="6"/>
  <c r="F32" i="6"/>
  <c r="J31" i="6"/>
  <c r="N31" i="6"/>
  <c r="F31" i="6"/>
  <c r="L31" i="6"/>
  <c r="P31" i="6"/>
  <c r="M31" i="6"/>
  <c r="K31" i="6"/>
  <c r="O31" i="6"/>
  <c r="G31" i="6"/>
  <c r="J30" i="6"/>
  <c r="L30" i="6"/>
  <c r="F30" i="6"/>
  <c r="N30" i="6"/>
  <c r="N22" i="6"/>
  <c r="K43" i="6" s="1"/>
  <c r="L22" i="6"/>
  <c r="P22" i="6"/>
  <c r="O22" i="6"/>
  <c r="M22" i="6"/>
  <c r="K22" i="6"/>
  <c r="J14" i="6"/>
  <c r="F14" i="6"/>
  <c r="P13" i="6"/>
  <c r="O13" i="6"/>
  <c r="D66" i="5"/>
  <c r="E34" i="6"/>
  <c r="K42" i="6"/>
  <c r="P35" i="6"/>
  <c r="O35" i="6"/>
  <c r="K35" i="6"/>
  <c r="M35" i="6"/>
  <c r="G35" i="6"/>
  <c r="P34" i="6"/>
  <c r="K34" i="6"/>
  <c r="G34" i="6"/>
  <c r="M34" i="6"/>
  <c r="O34" i="6"/>
  <c r="N34" i="6"/>
  <c r="F34" i="6"/>
  <c r="J34" i="6"/>
  <c r="L34" i="6"/>
  <c r="G33" i="6"/>
  <c r="P33" i="6"/>
  <c r="O33" i="6"/>
  <c r="K33" i="6"/>
  <c r="M33" i="6"/>
  <c r="L26" i="6"/>
  <c r="J26" i="6"/>
  <c r="F16" i="6"/>
  <c r="J16" i="6"/>
  <c r="G16" i="6"/>
  <c r="H43" i="6" s="1"/>
  <c r="K16" i="6"/>
  <c r="O15" i="6"/>
  <c r="P15" i="6"/>
  <c r="F42" i="6" s="1"/>
  <c r="K7" i="6"/>
  <c r="O7" i="6"/>
  <c r="P7" i="6"/>
  <c r="M7" i="6"/>
  <c r="L7" i="6"/>
  <c r="J7" i="6"/>
  <c r="N7" i="6"/>
  <c r="K41" i="6" s="1"/>
  <c r="D68" i="5"/>
  <c r="E35" i="6"/>
  <c r="E26" i="6"/>
  <c r="D50" i="5"/>
  <c r="Q32" i="6"/>
  <c r="R32" i="6" s="1"/>
  <c r="I32" i="6"/>
  <c r="H32" i="6"/>
  <c r="I31" i="6"/>
  <c r="Q29" i="6"/>
  <c r="R29" i="6" s="1"/>
  <c r="H29" i="6"/>
  <c r="I29" i="6"/>
  <c r="Q28" i="6"/>
  <c r="R28" i="6" s="1"/>
  <c r="I28" i="6"/>
  <c r="H28" i="6"/>
  <c r="Q27" i="6"/>
  <c r="R27" i="6" s="1"/>
  <c r="H27" i="6"/>
  <c r="I27" i="6"/>
  <c r="H26" i="6"/>
  <c r="I26" i="6"/>
  <c r="Q26" i="6"/>
  <c r="R26" i="6" s="1"/>
  <c r="I23" i="6"/>
  <c r="H23" i="6"/>
  <c r="Q23" i="6"/>
  <c r="Q22" i="6"/>
  <c r="R22" i="6" s="1"/>
  <c r="I22" i="6"/>
  <c r="H22" i="6"/>
  <c r="Q21" i="6"/>
  <c r="R21" i="6" s="1"/>
  <c r="H21" i="6"/>
  <c r="I21" i="6"/>
  <c r="H20" i="6"/>
  <c r="I20" i="6"/>
  <c r="Q20" i="6"/>
  <c r="R20" i="6" s="1"/>
  <c r="H19" i="6"/>
  <c r="I19" i="6"/>
  <c r="Q19" i="6"/>
  <c r="R19" i="6" s="1"/>
  <c r="I18" i="6"/>
  <c r="H18" i="6"/>
  <c r="Q18" i="6"/>
  <c r="R18" i="6" s="1"/>
  <c r="Q15" i="6"/>
  <c r="R15" i="6" s="1"/>
  <c r="I15" i="6"/>
  <c r="H15" i="6"/>
  <c r="I14" i="6"/>
  <c r="Q14" i="6"/>
  <c r="R14" i="6" s="1"/>
  <c r="H14" i="6"/>
  <c r="H13" i="6"/>
  <c r="Q13" i="6"/>
  <c r="R13" i="6" s="1"/>
  <c r="I13" i="6"/>
  <c r="I12" i="6"/>
  <c r="Q12" i="6"/>
  <c r="R12" i="6" s="1"/>
  <c r="H12" i="6"/>
  <c r="H11" i="6"/>
  <c r="I11" i="6"/>
  <c r="Q11" i="6"/>
  <c r="R11" i="6" s="1"/>
  <c r="I10" i="6"/>
  <c r="H10" i="6"/>
  <c r="Q10" i="6"/>
  <c r="R10" i="6" s="1"/>
  <c r="I8" i="6"/>
  <c r="H8" i="6"/>
  <c r="Q8" i="6"/>
  <c r="R8" i="6" s="1"/>
  <c r="H7" i="6"/>
  <c r="Q7" i="6"/>
  <c r="R7" i="6" s="1"/>
  <c r="I7" i="6"/>
  <c r="Q6" i="6"/>
  <c r="R6" i="6" s="1"/>
  <c r="I6" i="6"/>
  <c r="H6" i="6"/>
  <c r="I5" i="6"/>
  <c r="Q5" i="6"/>
  <c r="R5" i="6" s="1"/>
  <c r="H5" i="6"/>
  <c r="Q4" i="6"/>
  <c r="R4" i="6" s="1"/>
  <c r="H4" i="6"/>
  <c r="I4" i="6"/>
  <c r="Q3" i="6"/>
  <c r="R3" i="6" s="1"/>
  <c r="H3" i="6"/>
  <c r="I3" i="6"/>
  <c r="Q2" i="6"/>
  <c r="I2" i="6"/>
  <c r="H2" i="6"/>
  <c r="G41" i="6"/>
  <c r="M36" i="6"/>
  <c r="K36" i="6"/>
  <c r="G36" i="6"/>
  <c r="P36" i="6"/>
  <c r="O36" i="6"/>
  <c r="F36" i="6"/>
  <c r="N36" i="6"/>
  <c r="L36" i="6"/>
  <c r="J36" i="6"/>
  <c r="J35" i="6"/>
  <c r="F35" i="6"/>
  <c r="L35" i="6"/>
  <c r="N35" i="6"/>
  <c r="I33" i="6"/>
  <c r="P32" i="6"/>
  <c r="O32" i="6"/>
  <c r="M32" i="6"/>
  <c r="N32" i="6"/>
  <c r="L32" i="6"/>
  <c r="H25" i="6"/>
  <c r="I25" i="6"/>
  <c r="Q25" i="6"/>
  <c r="R25" i="6" s="1"/>
  <c r="F24" i="6"/>
  <c r="G44" i="6" s="1"/>
  <c r="N24" i="6"/>
  <c r="K44" i="6" s="1"/>
  <c r="J24" i="6"/>
  <c r="L24" i="6"/>
  <c r="O24" i="6"/>
  <c r="P24" i="6"/>
  <c r="G24" i="6"/>
  <c r="H44" i="6" s="1"/>
  <c r="K24" i="6"/>
  <c r="M24" i="6"/>
  <c r="P23" i="6"/>
  <c r="F44" i="6" s="1"/>
  <c r="O23" i="6"/>
  <c r="H17" i="6"/>
  <c r="I17" i="6"/>
  <c r="Q17" i="6"/>
  <c r="R17" i="6" s="1"/>
  <c r="P16" i="6"/>
  <c r="O16" i="6"/>
  <c r="H9" i="6"/>
  <c r="I9" i="6"/>
  <c r="Q9" i="6"/>
  <c r="G42" i="6"/>
  <c r="P8" i="6"/>
  <c r="O8" i="6"/>
  <c r="L41" i="6" s="1"/>
  <c r="E33" i="6"/>
  <c r="D64" i="5"/>
  <c r="E17" i="6"/>
  <c r="D32" i="5"/>
  <c r="E9" i="6"/>
  <c r="D16" i="5"/>
  <c r="H45" i="6" l="1"/>
  <c r="L42" i="6"/>
  <c r="L43" i="6"/>
  <c r="F43" i="6"/>
  <c r="H31" i="6"/>
  <c r="Q31" i="6"/>
  <c r="R31" i="6" s="1"/>
  <c r="Q30" i="6"/>
  <c r="R30" i="6" s="1"/>
  <c r="H30" i="6"/>
  <c r="I30" i="6"/>
  <c r="Q34" i="6"/>
  <c r="R34" i="6" s="1"/>
  <c r="H34" i="6"/>
  <c r="I34" i="6"/>
  <c r="H33" i="6"/>
  <c r="Q33" i="6"/>
  <c r="R33" i="6" s="1"/>
  <c r="G45" i="6"/>
  <c r="F45" i="6"/>
  <c r="L45" i="6"/>
  <c r="K45" i="6"/>
  <c r="L44" i="6"/>
  <c r="F41" i="6"/>
  <c r="I16" i="6"/>
  <c r="H16" i="6"/>
  <c r="Q16" i="6"/>
  <c r="C43" i="6" s="1"/>
  <c r="G43" i="6"/>
  <c r="B45" i="6"/>
  <c r="M45" i="6" s="1"/>
  <c r="C45" i="6"/>
  <c r="D45" i="6"/>
  <c r="E45" i="6"/>
  <c r="R23" i="6"/>
  <c r="B44" i="6"/>
  <c r="M44" i="6" s="1"/>
  <c r="C44" i="6"/>
  <c r="D44" i="6"/>
  <c r="E44" i="6"/>
  <c r="R16" i="6"/>
  <c r="B43" i="6"/>
  <c r="M43" i="6" s="1"/>
  <c r="R2" i="6"/>
  <c r="B41" i="6"/>
  <c r="M41" i="6" s="1"/>
  <c r="C41" i="6"/>
  <c r="D41" i="6"/>
  <c r="E41" i="6"/>
  <c r="H36" i="6"/>
  <c r="I36" i="6"/>
  <c r="Q36" i="6"/>
  <c r="R36" i="6" s="1"/>
  <c r="H35" i="6"/>
  <c r="I35" i="6"/>
  <c r="Q35" i="6"/>
  <c r="R35" i="6" s="1"/>
  <c r="H24" i="6"/>
  <c r="I24" i="6"/>
  <c r="Q24" i="6"/>
  <c r="R24" i="6" s="1"/>
  <c r="R9" i="6"/>
  <c r="B42" i="6"/>
  <c r="M42" i="6" s="1"/>
  <c r="C42" i="6"/>
  <c r="D42" i="6"/>
  <c r="E42" i="6"/>
  <c r="D43" i="6" l="1"/>
  <c r="E43" i="6"/>
  <c r="I45" i="6"/>
  <c r="J45" i="6"/>
  <c r="I44" i="6"/>
  <c r="J44" i="6"/>
  <c r="I43" i="6"/>
  <c r="J43" i="6"/>
  <c r="I41" i="6"/>
  <c r="J41" i="6"/>
  <c r="I42" i="6"/>
  <c r="J42" i="6"/>
</calcChain>
</file>

<file path=xl/sharedStrings.xml><?xml version="1.0" encoding="utf-8"?>
<sst xmlns="http://schemas.openxmlformats.org/spreadsheetml/2006/main" count="2788" uniqueCount="644">
  <si>
    <t>PLANTILLA VACÍA — NO CONTIENE RESULTADOS DE RANQUIA</t>
  </si>
  <si>
    <t>Título</t>
  </si>
  <si>
    <t>Objetivo</t>
  </si>
  <si>
    <t>Medir durante siete días si una IA reduce tiempo humano hasta una salida aceptada, sin premiar borradores que trasladan revisión o retrabajo.</t>
  </si>
  <si>
    <t>Diseño</t>
  </si>
  <si>
    <t>Cinco tareas × siete días × dos condiciones pareadas = 70 registros. La misma persona ejecuta ambos modos; los fixtures A/B son equivalentes, no idénticos.</t>
  </si>
  <si>
    <t>Primaria</t>
  </si>
  <si>
    <t>Diferencia pareada de tiempo humano activo entre MANUAL y AI, solo cuando ambas salidas cumplen calidad. Reportar mediana, rango y conteos; no generalizar desde n=7.</t>
  </si>
  <si>
    <t>Nunca cuentes</t>
  </si>
  <si>
    <t>Sesiones Codex, duración de build/Playwright/COM, espera del modelo como tiempo humano activo ni estimaciones retrospectivas sin timestamps.</t>
  </si>
  <si>
    <t>Paso 1</t>
  </si>
  <si>
    <t>Completa 01_CONFIG antes de empezar y no cambies umbrales después de ver resultados.</t>
  </si>
  <si>
    <t>Paso 2</t>
  </si>
  <si>
    <t>Crea 14 fixtures por tarea: un par A/B equivalente para cada día. Conserva oráculos/rúbricas y hashes.</t>
  </si>
  <si>
    <t>Paso 3</t>
  </si>
  <si>
    <t>Sigue el orden de 03_PLAN_7D. No uses la salida del primer modo como contexto para el segundo.</t>
  </si>
  <si>
    <t>Paso 4</t>
  </si>
  <si>
    <t>Registra todos los componentes en 04_REGISTRO. Cero significa observado y nulo; vacío significa dato faltante.</t>
  </si>
  <si>
    <t>Paso 5</t>
  </si>
  <si>
    <t>Revisa carga desplazada durante 24 horas. Luego interpreta 05_RESULTADOS por tarea.</t>
  </si>
  <si>
    <t>Estados</t>
  </si>
  <si>
    <t>CANDIDATO_ADOPTAR, AJUSTAR, NO_USAR o NO_CONCLUIR. Ninguno significa que la marca sea universalmente mejor.</t>
  </si>
  <si>
    <t>Ejemplo</t>
  </si>
  <si>
    <t>06_EJEMPLO_FICTICIO es aritmético y no representa una prueba real, una marca ni resultados de Ranquia.</t>
  </si>
  <si>
    <t>Campo</t>
  </si>
  <si>
    <t>Valor</t>
  </si>
  <si>
    <t>Regla</t>
  </si>
  <si>
    <t>study_id</t>
  </si>
  <si>
    <t>Alias sin datos personales</t>
  </si>
  <si>
    <t>start_date</t>
  </si>
  <si>
    <t>Primer día natural; completar 7 consecutivos</t>
  </si>
  <si>
    <t>operator_id</t>
  </si>
  <si>
    <t>Misma persona en ambos modos</t>
  </si>
  <si>
    <t>reviewer_id</t>
  </si>
  <si>
    <t>Idealmente puntúa a ciegas; puede coincidir si no hay otra persona</t>
  </si>
  <si>
    <t>tool</t>
  </si>
  <si>
    <t>Producto real solo al ejecutar; nunca en el ejemplo</t>
  </si>
  <si>
    <t>plan_account</t>
  </si>
  <si>
    <t>Plan, cuenta/tenant y mercado</t>
  </si>
  <si>
    <t>model_mode_version</t>
  </si>
  <si>
    <t>Modelo/modo visible; NO_DATA si no aparece</t>
  </si>
  <si>
    <t>context_version</t>
  </si>
  <si>
    <t>v1</t>
  </si>
  <si>
    <t>Congelar instrucciones y fuentes</t>
  </si>
  <si>
    <t>time_zone</t>
  </si>
  <si>
    <t>Zona IANA</t>
  </si>
  <si>
    <t>cap_minutes_per_run</t>
  </si>
  <si>
    <t>Si no hay salida aceptada al cap: accepted=NO; no imputar ahorro</t>
  </si>
  <si>
    <t>min_measured_pairs_per_task</t>
  </si>
  <si>
    <t>Piso operativo, no potencia estadística</t>
  </si>
  <si>
    <t>min_median_saving_pct</t>
  </si>
  <si>
    <t>Umbral editorial preregistrado</t>
  </si>
  <si>
    <t>min_positive_pairs</t>
  </si>
  <si>
    <t>De siete pares; evita depender de un outlier</t>
  </si>
  <si>
    <t>randomization_seed</t>
  </si>
  <si>
    <t>RANQUIA-EXP-068-v1</t>
  </si>
  <si>
    <t>No cambiar después de abrir la plantilla</t>
  </si>
  <si>
    <t>displaced_work_window_hours</t>
  </si>
  <si>
    <t>Añadir retrabajo posterior observado dentro de esta ventana</t>
  </si>
  <si>
    <t>quality_floor_0_4</t>
  </si>
  <si>
    <t>La IA no compensa calidad inferior con velocidad</t>
  </si>
  <si>
    <t>critical_errors_allowed</t>
  </si>
  <si>
    <t>Cualquier error crítico AI bloquea adopción</t>
  </si>
  <si>
    <t>task_id</t>
  </si>
  <si>
    <t>tarea</t>
  </si>
  <si>
    <t>entrada</t>
  </si>
  <si>
    <t>entrega</t>
  </si>
  <si>
    <t>aceptación</t>
  </si>
  <si>
    <t>escala calidad 0–4</t>
  </si>
  <si>
    <t>error crítico</t>
  </si>
  <si>
    <t>emparejamiento A/B</t>
  </si>
  <si>
    <t>T01</t>
  </si>
  <si>
    <t>Clasificar 12 solicitudes ficticias</t>
  </si>
  <si>
    <t>12 mensajes sintéticos de 35–60 palabras; taxonomía de 5 categorías</t>
  </si>
  <si>
    <t>CSV con las 12 filas, categoría y prioridad</t>
  </si>
  <si>
    <t>12/12 filas; solo etiquetas permitidas; ≥11 categorías y ≥11 prioridades contra el oráculo</t>
  </si>
  <si>
    <t>0=no usable; 1=&lt;70%; 2=70–84%; 3=85–94%; 4=≥95% y sin pérdida de filas</t>
  </si>
  <si>
    <t>Pierde/duplica filas, inventa un mensaje o expone datos no ficticios</t>
  </si>
  <si>
    <t>Dos lotes A/B con igual distribución de categorías y longitud ±10%</t>
  </si>
  <si>
    <t>T02</t>
  </si>
  <si>
    <t>Extraer campos de 10 notas ficticias</t>
  </si>
  <si>
    <t>10 notas sintéticas; 5 campos obligatorios por nota</t>
  </si>
  <si>
    <t>Tabla de 10×5 celdas más identificador</t>
  </si>
  <si>
    <t>10 filas; ≥48/50 campos exactos; los ausentes quedan vacíos, nunca inventados</t>
  </si>
  <si>
    <t>0=no usable; 1=&lt;70%; 2=70–89%; 3=90–95%; 4=≥96% y estructura íntegra</t>
  </si>
  <si>
    <t>Inventa un valor ausente, mezcla registros o elimina identificadores</t>
  </si>
  <si>
    <t>Dos lotes A/B con mismos campos ausentes y longitud ±10%</t>
  </si>
  <si>
    <t>T03</t>
  </si>
  <si>
    <t>Resumir un informe ficticio</t>
  </si>
  <si>
    <t>Fuente sintética de 700–900 palabras con 8 hechos y 2 límites</t>
  </si>
  <si>
    <t>Resumen ejecutivo de 150–180 palabras</t>
  </si>
  <si>
    <t>Incluye ≥7/8 hechos, conserva 2 límites, 150–180 palabras y 0 hechos externos</t>
  </si>
  <si>
    <t>0=no usable; 1=falla material; 2=parcial; 3=cumple; 4=cumple con jerarquía clara</t>
  </si>
  <si>
    <t>Cifra inventada, causalidad no sustentada o contradicción con la fuente</t>
  </si>
  <si>
    <t>Fuentes A/B con igual número de hechos, tablas, límites y legibilidad</t>
  </si>
  <si>
    <t>T04</t>
  </si>
  <si>
    <t>Redactar una respuesta operativa</t>
  </si>
  <si>
    <t>Ficha sintética con solicitud, 5 hechos y 2 exclusiones</t>
  </si>
  <si>
    <t>Respuesta de 120–160 palabras con siguiente paso</t>
  </si>
  <si>
    <t>5/5 hechos, respeta 2 exclusiones, tono definido, siguiente paso y 0 promesas nuevas</t>
  </si>
  <si>
    <t>0=no usable; 1=falla material; 2=parcial; 3=cumple; 4=cumple y requiere solo edición cosmética</t>
  </si>
  <si>
    <t>Promete una acción no autorizada, inventa política o cambia destinatario</t>
  </si>
  <si>
    <t>Casos A/B con misma cantidad de hechos, restricciones y dificultad</t>
  </si>
  <si>
    <t>T05</t>
  </si>
  <si>
    <t>Crear un esquema de seis diapositivas</t>
  </si>
  <si>
    <t>Documento sintético de 900–1.100 palabras con datos, hipótesis y objetivo</t>
  </si>
  <si>
    <t>Esquema de 6 slides con título, mensaje y evidencia por slide</t>
  </si>
  <si>
    <t>6 slides; cifras trazables; hipótesis/objetivo rotulados; cobertura completa y 0 datos externos</t>
  </si>
  <si>
    <t>0=no usable; 1=falla material; 2=parcial; 3=cumple; 4=cumple con narrativa clara</t>
  </si>
  <si>
    <t>Convierte objetivo en resultado, inventa cifra o omite una restricción obligatoria</t>
  </si>
  <si>
    <t>Fuentes A/B con igual longitud, cantidad de cifras, hipótesis y secciones</t>
  </si>
  <si>
    <t>record_id</t>
  </si>
  <si>
    <t>pair_id</t>
  </si>
  <si>
    <t>day_index</t>
  </si>
  <si>
    <t>planned_date</t>
  </si>
  <si>
    <t>fixture_id</t>
  </si>
  <si>
    <t>condition</t>
  </si>
  <si>
    <t>order_in_pair</t>
  </si>
  <si>
    <t>digest12</t>
  </si>
  <si>
    <t>T01-D01-R1</t>
  </si>
  <si>
    <t>T01-D01</t>
  </si>
  <si>
    <t>T01-D01-B</t>
  </si>
  <si>
    <t>AI</t>
  </si>
  <si>
    <t>bf2916f5394d</t>
  </si>
  <si>
    <t>T01-D01-R2</t>
  </si>
  <si>
    <t>T01-D01-A</t>
  </si>
  <si>
    <t>MANUAL</t>
  </si>
  <si>
    <t>T01-D02-R1</t>
  </si>
  <si>
    <t>T01-D02</t>
  </si>
  <si>
    <t>T01-D02-A</t>
  </si>
  <si>
    <t>755b4303793a</t>
  </si>
  <si>
    <t>T01-D02-R2</t>
  </si>
  <si>
    <t>T01-D02-B</t>
  </si>
  <si>
    <t>T01-D03-R1</t>
  </si>
  <si>
    <t>T01-D03</t>
  </si>
  <si>
    <t>T01-D03-A</t>
  </si>
  <si>
    <t>5d66780a4499</t>
  </si>
  <si>
    <t>T01-D03-R2</t>
  </si>
  <si>
    <t>T01-D03-B</t>
  </si>
  <si>
    <t>T01-D04-R1</t>
  </si>
  <si>
    <t>T01-D04</t>
  </si>
  <si>
    <t>T01-D04-B</t>
  </si>
  <si>
    <t>2a4f8b1ba283</t>
  </si>
  <si>
    <t>T01-D04-R2</t>
  </si>
  <si>
    <t>T01-D04-A</t>
  </si>
  <si>
    <t>T01-D05-R1</t>
  </si>
  <si>
    <t>T01-D05</t>
  </si>
  <si>
    <t>T01-D05-B</t>
  </si>
  <si>
    <t>bb6278c32dfa</t>
  </si>
  <si>
    <t>T01-D05-R2</t>
  </si>
  <si>
    <t>T01-D05-A</t>
  </si>
  <si>
    <t>T01-D06-R1</t>
  </si>
  <si>
    <t>T01-D06</t>
  </si>
  <si>
    <t>T01-D06-B</t>
  </si>
  <si>
    <t>43be66b9cc03</t>
  </si>
  <si>
    <t>T01-D06-R2</t>
  </si>
  <si>
    <t>T01-D06-A</t>
  </si>
  <si>
    <t>T01-D07-R1</t>
  </si>
  <si>
    <t>T01-D07</t>
  </si>
  <si>
    <t>T01-D07-B</t>
  </si>
  <si>
    <t>1960963eb81b</t>
  </si>
  <si>
    <t>T01-D07-R2</t>
  </si>
  <si>
    <t>T01-D07-A</t>
  </si>
  <si>
    <t>T02-D01-R1</t>
  </si>
  <si>
    <t>T02-D01</t>
  </si>
  <si>
    <t>T02-D01-B</t>
  </si>
  <si>
    <t>117b8057fc9a</t>
  </si>
  <si>
    <t>T02-D01-R2</t>
  </si>
  <si>
    <t>T02-D01-A</t>
  </si>
  <si>
    <t>T02-D02-R1</t>
  </si>
  <si>
    <t>T02-D02</t>
  </si>
  <si>
    <t>T02-D02-A</t>
  </si>
  <si>
    <t>9cef42cc00ef</t>
  </si>
  <si>
    <t>T02-D02-R2</t>
  </si>
  <si>
    <t>T02-D02-B</t>
  </si>
  <si>
    <t>T02-D03-R1</t>
  </si>
  <si>
    <t>T02-D03</t>
  </si>
  <si>
    <t>T02-D03-B</t>
  </si>
  <si>
    <t>61378633defd</t>
  </si>
  <si>
    <t>T02-D03-R2</t>
  </si>
  <si>
    <t>T02-D03-A</t>
  </si>
  <si>
    <t>T02-D04-R1</t>
  </si>
  <si>
    <t>T02-D04</t>
  </si>
  <si>
    <t>T02-D04-B</t>
  </si>
  <si>
    <t>611e1f0be8be</t>
  </si>
  <si>
    <t>T02-D04-R2</t>
  </si>
  <si>
    <t>T02-D04-A</t>
  </si>
  <si>
    <t>T02-D05-R1</t>
  </si>
  <si>
    <t>T02-D05</t>
  </si>
  <si>
    <t>T02-D05-B</t>
  </si>
  <si>
    <t>fa233a0dd2cc</t>
  </si>
  <si>
    <t>T02-D05-R2</t>
  </si>
  <si>
    <t>T02-D05-A</t>
  </si>
  <si>
    <t>T02-D06-R1</t>
  </si>
  <si>
    <t>T02-D06</t>
  </si>
  <si>
    <t>T02-D06-A</t>
  </si>
  <si>
    <t>a787b9892d0d</t>
  </si>
  <si>
    <t>T02-D06-R2</t>
  </si>
  <si>
    <t>T02-D06-B</t>
  </si>
  <si>
    <t>T02-D07-R1</t>
  </si>
  <si>
    <t>T02-D07</t>
  </si>
  <si>
    <t>T02-D07-A</t>
  </si>
  <si>
    <t>4537608ac64b</t>
  </si>
  <si>
    <t>T02-D07-R2</t>
  </si>
  <si>
    <t>T02-D07-B</t>
  </si>
  <si>
    <t>T03-D01-R1</t>
  </si>
  <si>
    <t>T03-D01</t>
  </si>
  <si>
    <t>T03-D01-B</t>
  </si>
  <si>
    <t>fd8cb703bdeb</t>
  </si>
  <si>
    <t>T03-D01-R2</t>
  </si>
  <si>
    <t>T03-D01-A</t>
  </si>
  <si>
    <t>T03-D02-R1</t>
  </si>
  <si>
    <t>T03-D02</t>
  </si>
  <si>
    <t>T03-D02-A</t>
  </si>
  <si>
    <t>2b3e350bb842</t>
  </si>
  <si>
    <t>T03-D02-R2</t>
  </si>
  <si>
    <t>T03-D02-B</t>
  </si>
  <si>
    <t>T03-D03-R1</t>
  </si>
  <si>
    <t>T03-D03</t>
  </si>
  <si>
    <t>T03-D03-A</t>
  </si>
  <si>
    <t>78b760ad340c</t>
  </si>
  <si>
    <t>T03-D03-R2</t>
  </si>
  <si>
    <t>T03-D03-B</t>
  </si>
  <si>
    <t>T03-D04-R1</t>
  </si>
  <si>
    <t>T03-D04</t>
  </si>
  <si>
    <t>T03-D04-A</t>
  </si>
  <si>
    <t>835aec8b2cd3</t>
  </si>
  <si>
    <t>T03-D04-R2</t>
  </si>
  <si>
    <t>T03-D04-B</t>
  </si>
  <si>
    <t>T03-D05-R1</t>
  </si>
  <si>
    <t>T03-D05</t>
  </si>
  <si>
    <t>T03-D05-B</t>
  </si>
  <si>
    <t>fc52ff80befa</t>
  </si>
  <si>
    <t>T03-D05-R2</t>
  </si>
  <si>
    <t>T03-D05-A</t>
  </si>
  <si>
    <t>T03-D06-R1</t>
  </si>
  <si>
    <t>T03-D06</t>
  </si>
  <si>
    <t>T03-D06-A</t>
  </si>
  <si>
    <t>c014573a8ac3</t>
  </si>
  <si>
    <t>T03-D06-R2</t>
  </si>
  <si>
    <t>T03-D06-B</t>
  </si>
  <si>
    <t>T03-D07-R1</t>
  </si>
  <si>
    <t>T03-D07</t>
  </si>
  <si>
    <t>T03-D07-B</t>
  </si>
  <si>
    <t>250c057d6bbd</t>
  </si>
  <si>
    <t>T03-D07-R2</t>
  </si>
  <si>
    <t>T03-D07-A</t>
  </si>
  <si>
    <t>T04-D01-R1</t>
  </si>
  <si>
    <t>T04-D01</t>
  </si>
  <si>
    <t>T04-D01-A</t>
  </si>
  <si>
    <t>01980e7aa3ac</t>
  </si>
  <si>
    <t>T04-D01-R2</t>
  </si>
  <si>
    <t>T04-D01-B</t>
  </si>
  <si>
    <t>T04-D02-R1</t>
  </si>
  <si>
    <t>T04-D02</t>
  </si>
  <si>
    <t>T04-D02-A</t>
  </si>
  <si>
    <t>1a6e04d8eda9</t>
  </si>
  <si>
    <t>T04-D02-R2</t>
  </si>
  <si>
    <t>T04-D02-B</t>
  </si>
  <si>
    <t>T04-D03-R1</t>
  </si>
  <si>
    <t>T04-D03</t>
  </si>
  <si>
    <t>T04-D03-A</t>
  </si>
  <si>
    <t>7478cb809d5b</t>
  </si>
  <si>
    <t>T04-D03-R2</t>
  </si>
  <si>
    <t>T04-D03-B</t>
  </si>
  <si>
    <t>T04-D04-R1</t>
  </si>
  <si>
    <t>T04-D04</t>
  </si>
  <si>
    <t>T04-D04-B</t>
  </si>
  <si>
    <t>a9651c1ec0f3</t>
  </si>
  <si>
    <t>T04-D04-R2</t>
  </si>
  <si>
    <t>T04-D04-A</t>
  </si>
  <si>
    <t>T04-D05-R1</t>
  </si>
  <si>
    <t>T04-D05</t>
  </si>
  <si>
    <t>T04-D05-B</t>
  </si>
  <si>
    <t>506426357522</t>
  </si>
  <si>
    <t>T04-D05-R2</t>
  </si>
  <si>
    <t>T04-D05-A</t>
  </si>
  <si>
    <t>T04-D06-R1</t>
  </si>
  <si>
    <t>T04-D06</t>
  </si>
  <si>
    <t>T04-D06-B</t>
  </si>
  <si>
    <t>5f650771e55c</t>
  </si>
  <si>
    <t>T04-D06-R2</t>
  </si>
  <si>
    <t>T04-D06-A</t>
  </si>
  <si>
    <t>T04-D07-R1</t>
  </si>
  <si>
    <t>T04-D07</t>
  </si>
  <si>
    <t>T04-D07-A</t>
  </si>
  <si>
    <t>c3ebd7626aa2</t>
  </si>
  <si>
    <t>T04-D07-R2</t>
  </si>
  <si>
    <t>T04-D07-B</t>
  </si>
  <si>
    <t>T05-D01-R1</t>
  </si>
  <si>
    <t>T05-D01</t>
  </si>
  <si>
    <t>T05-D01-B</t>
  </si>
  <si>
    <t>2f860c87afb9</t>
  </si>
  <si>
    <t>T05-D01-R2</t>
  </si>
  <si>
    <t>T05-D01-A</t>
  </si>
  <si>
    <t>T05-D02-R1</t>
  </si>
  <si>
    <t>T05-D02</t>
  </si>
  <si>
    <t>T05-D02-A</t>
  </si>
  <si>
    <t>abfff4f6e977</t>
  </si>
  <si>
    <t>T05-D02-R2</t>
  </si>
  <si>
    <t>T05-D02-B</t>
  </si>
  <si>
    <t>T05-D03-R1</t>
  </si>
  <si>
    <t>T05-D03</t>
  </si>
  <si>
    <t>T05-D03-A</t>
  </si>
  <si>
    <t>2df87192288b</t>
  </si>
  <si>
    <t>T05-D03-R2</t>
  </si>
  <si>
    <t>T05-D03-B</t>
  </si>
  <si>
    <t>T05-D04-R1</t>
  </si>
  <si>
    <t>T05-D04</t>
  </si>
  <si>
    <t>T05-D04-A</t>
  </si>
  <si>
    <t>f1e358be8505</t>
  </si>
  <si>
    <t>T05-D04-R2</t>
  </si>
  <si>
    <t>T05-D04-B</t>
  </si>
  <si>
    <t>T05-D05-R1</t>
  </si>
  <si>
    <t>T05-D05</t>
  </si>
  <si>
    <t>T05-D05-B</t>
  </si>
  <si>
    <t>f07130cbee84</t>
  </si>
  <si>
    <t>T05-D05-R2</t>
  </si>
  <si>
    <t>T05-D05-A</t>
  </si>
  <si>
    <t>T05-D06-R1</t>
  </si>
  <si>
    <t>T05-D06</t>
  </si>
  <si>
    <t>T05-D06-A</t>
  </si>
  <si>
    <t>2afdb21f88d9</t>
  </si>
  <si>
    <t>T05-D06-R2</t>
  </si>
  <si>
    <t>T05-D06-B</t>
  </si>
  <si>
    <t>T05-D07-R1</t>
  </si>
  <si>
    <t>T05-D07</t>
  </si>
  <si>
    <t>T05-D07-B</t>
  </si>
  <si>
    <t>718caec86aac</t>
  </si>
  <si>
    <t>T05-D07-R2</t>
  </si>
  <si>
    <t>T05-D07-A</t>
  </si>
  <si>
    <t>data_kind</t>
  </si>
  <si>
    <t>date</t>
  </si>
  <si>
    <t>tool_or_manual</t>
  </si>
  <si>
    <t>started_at_local</t>
  </si>
  <si>
    <t>ended_at_local</t>
  </si>
  <si>
    <t>active_prepare_min</t>
  </si>
  <si>
    <t>active_execute_prompt_min</t>
  </si>
  <si>
    <t>wait_min</t>
  </si>
  <si>
    <t>active_review_min</t>
  </si>
  <si>
    <t>active_correction_min</t>
  </si>
  <si>
    <t>active_integration_min</t>
  </si>
  <si>
    <t>displaced_rework_24h_min</t>
  </si>
  <si>
    <t>human_active_total_min</t>
  </si>
  <si>
    <t>wall_clock_component_min</t>
  </si>
  <si>
    <t>accepted</t>
  </si>
  <si>
    <t>quality_0_4</t>
  </si>
  <si>
    <t>critical_error</t>
  </si>
  <si>
    <t>evidence_ref</t>
  </si>
  <si>
    <t>missing_reason</t>
  </si>
  <si>
    <t>notes</t>
  </si>
  <si>
    <t>row_status</t>
  </si>
  <si>
    <t>PLANTILLA_VACIA</t>
  </si>
  <si>
    <t>SIN_IA</t>
  </si>
  <si>
    <t>NO_APLICA</t>
  </si>
  <si>
    <t>manual_active_min</t>
  </si>
  <si>
    <t>ai_active_min</t>
  </si>
  <si>
    <t>saved_active_min</t>
  </si>
  <si>
    <t>saved_pct</t>
  </si>
  <si>
    <t>manual_wall_min</t>
  </si>
  <si>
    <t>ai_wall_min</t>
  </si>
  <si>
    <t>manual_accepted</t>
  </si>
  <si>
    <t>ai_accepted</t>
  </si>
  <si>
    <t>manual_quality</t>
  </si>
  <si>
    <t>ai_quality</t>
  </si>
  <si>
    <t>ai_critical</t>
  </si>
  <si>
    <t>pair_status</t>
  </si>
  <si>
    <t>eligible_saving_pct</t>
  </si>
  <si>
    <t>CALCULATED</t>
  </si>
  <si>
    <t>RESUMEN POR TAREA — decidir por tarea; el agregado no demuestra una mejora universal</t>
  </si>
  <si>
    <t>measured_pairs</t>
  </si>
  <si>
    <t>accepted_both</t>
  </si>
  <si>
    <t>median_manual_active</t>
  </si>
  <si>
    <t>median_ai_active</t>
  </si>
  <si>
    <t>median_saving_pct</t>
  </si>
  <si>
    <t>positive_accepted_pairs</t>
  </si>
  <si>
    <t>median_manual_quality</t>
  </si>
  <si>
    <t>median_ai_quality</t>
  </si>
  <si>
    <t>decision</t>
  </si>
  <si>
    <t>reason</t>
  </si>
  <si>
    <t>Leer gates: volumen → aceptación → críticos → calidad → mediana → consistencia</t>
  </si>
  <si>
    <t>Nota</t>
  </si>
  <si>
    <t>Con n=7 por tarea, reporta mediana, rango, 7 diferencias y aceptación. No uses p-values ni extrapoles a otros operadores, tareas, planes o semanas.</t>
  </si>
  <si>
    <t>EJEMPLO FICTICIO — NO ES UNA PRUEBA DE RANQUIA NI DE UNA MARCA</t>
  </si>
  <si>
    <t>EJEMPLO_FICTICIO</t>
  </si>
  <si>
    <t>2026-07-06</t>
  </si>
  <si>
    <t>OP-DEMO</t>
  </si>
  <si>
    <t>REV-DEMO</t>
  </si>
  <si>
    <t>Asistente Demo (FICTICIO)</t>
  </si>
  <si>
    <t>Plan Demo (FICTICIO)</t>
  </si>
  <si>
    <t>Modo Demo v0</t>
  </si>
  <si>
    <t>2026-07-06T09:00</t>
  </si>
  <si>
    <t>2026-07-06T09:08</t>
  </si>
  <si>
    <t>YES</t>
  </si>
  <si>
    <t>NO</t>
  </si>
  <si>
    <t>FICTICIO/T01-D01-R1</t>
  </si>
  <si>
    <t>Dato aritmético ficticio; no corresponde a una prueba ni producto real.</t>
  </si>
  <si>
    <t>COMPLETE</t>
  </si>
  <si>
    <t>2026-07-06T09:20</t>
  </si>
  <si>
    <t>2026-07-06T09:29</t>
  </si>
  <si>
    <t>FICTICIO/T01-D01-R2</t>
  </si>
  <si>
    <t>2026-07-07</t>
  </si>
  <si>
    <t>2026-07-07T09:00</t>
  </si>
  <si>
    <t>2026-07-07T09:08</t>
  </si>
  <si>
    <t>FICTICIO/T01-D02-R1</t>
  </si>
  <si>
    <t>2026-07-07T09:20</t>
  </si>
  <si>
    <t>2026-07-07T09:30</t>
  </si>
  <si>
    <t>FICTICIO/T01-D02-R2</t>
  </si>
  <si>
    <t>2026-07-08</t>
  </si>
  <si>
    <t>2026-07-08T09:00</t>
  </si>
  <si>
    <t>2026-07-08T09:10</t>
  </si>
  <si>
    <t>FICTICIO/T01-D03-R1</t>
  </si>
  <si>
    <t>2026-07-08T09:20</t>
  </si>
  <si>
    <t>2026-07-08T09:29</t>
  </si>
  <si>
    <t>FICTICIO/T01-D03-R2</t>
  </si>
  <si>
    <t>2026-07-09</t>
  </si>
  <si>
    <t>2026-07-09T09:00</t>
  </si>
  <si>
    <t>2026-07-09T09:08</t>
  </si>
  <si>
    <t>FICTICIO/T01-D04-R1</t>
  </si>
  <si>
    <t>2026-07-09T09:20</t>
  </si>
  <si>
    <t>2026-07-09T09:30</t>
  </si>
  <si>
    <t>FICTICIO/T01-D04-R2</t>
  </si>
  <si>
    <t>2026-07-10</t>
  </si>
  <si>
    <t>2026-07-10T09:00</t>
  </si>
  <si>
    <t>2026-07-10T09:09</t>
  </si>
  <si>
    <t>FICTICIO/T01-D05-R1</t>
  </si>
  <si>
    <t>2026-07-10T09:20</t>
  </si>
  <si>
    <t>2026-07-10T09:30</t>
  </si>
  <si>
    <t>FICTICIO/T01-D05-R2</t>
  </si>
  <si>
    <t>2026-07-11</t>
  </si>
  <si>
    <t>2026-07-11T09:00</t>
  </si>
  <si>
    <t>2026-07-11T09:09</t>
  </si>
  <si>
    <t>FICTICIO/T01-D06-R1</t>
  </si>
  <si>
    <t>2026-07-11T09:20</t>
  </si>
  <si>
    <t>2026-07-11T09:27</t>
  </si>
  <si>
    <t>FICTICIO/T01-D06-R2</t>
  </si>
  <si>
    <t>2026-07-12</t>
  </si>
  <si>
    <t>2026-07-12T09:00</t>
  </si>
  <si>
    <t>2026-07-12T09:10</t>
  </si>
  <si>
    <t>FICTICIO/T01-D07-R1</t>
  </si>
  <si>
    <t>2026-07-12T09:20</t>
  </si>
  <si>
    <t>2026-07-12T09:29</t>
  </si>
  <si>
    <t>FICTICIO/T01-D07-R2</t>
  </si>
  <si>
    <t>2026-07-06T09:35</t>
  </si>
  <si>
    <t>2026-07-06T09:46</t>
  </si>
  <si>
    <t>FICTICIO/T02-D01-R1</t>
  </si>
  <si>
    <t>2026-07-06T09:55</t>
  </si>
  <si>
    <t>2026-07-06T10:06</t>
  </si>
  <si>
    <t>FICTICIO/T02-D01-R2</t>
  </si>
  <si>
    <t>2026-07-07T09:35</t>
  </si>
  <si>
    <t>2026-07-07T09:47</t>
  </si>
  <si>
    <t>FICTICIO/T02-D02-R1</t>
  </si>
  <si>
    <t>2026-07-07T09:55</t>
  </si>
  <si>
    <t>2026-07-07T10:06</t>
  </si>
  <si>
    <t>FICTICIO/T02-D02-R2</t>
  </si>
  <si>
    <t>2026-07-08T09:35</t>
  </si>
  <si>
    <t>2026-07-08T09:47</t>
  </si>
  <si>
    <t>FICTICIO/T02-D03-R1</t>
  </si>
  <si>
    <t>2026-07-08T09:55</t>
  </si>
  <si>
    <t>2026-07-08T10:07</t>
  </si>
  <si>
    <t>FICTICIO/T02-D03-R2</t>
  </si>
  <si>
    <t>2026-07-09T09:35</t>
  </si>
  <si>
    <t>2026-07-09T09:46</t>
  </si>
  <si>
    <t>FICTICIO/T02-D04-R1</t>
  </si>
  <si>
    <t>2026-07-09T09:55</t>
  </si>
  <si>
    <t>2026-07-09T10:07</t>
  </si>
  <si>
    <t>FICTICIO/T02-D04-R2</t>
  </si>
  <si>
    <t>2026-07-10T09:35</t>
  </si>
  <si>
    <t>2026-07-10T09:47</t>
  </si>
  <si>
    <t>FICTICIO/T02-D05-R1</t>
  </si>
  <si>
    <t>2026-07-10T09:55</t>
  </si>
  <si>
    <t>2026-07-10T10:07</t>
  </si>
  <si>
    <t>FICTICIO/T02-D05-R2</t>
  </si>
  <si>
    <t>2026-07-11T09:35</t>
  </si>
  <si>
    <t>2026-07-11T09:45</t>
  </si>
  <si>
    <t>FICTICIO/T02-D06-R1</t>
  </si>
  <si>
    <t>2026-07-11T09:55</t>
  </si>
  <si>
    <t>2026-07-11T10:06</t>
  </si>
  <si>
    <t>FICTICIO/T02-D06-R2</t>
  </si>
  <si>
    <t>2026-07-12T09:35</t>
  </si>
  <si>
    <t>2026-07-12T09:47</t>
  </si>
  <si>
    <t>FICTICIO/T02-D07-R1</t>
  </si>
  <si>
    <t>2026-07-12T09:55</t>
  </si>
  <si>
    <t>2026-07-12T10:07</t>
  </si>
  <si>
    <t>FICTICIO/T02-D07-R2</t>
  </si>
  <si>
    <t>2026-07-06T10:10</t>
  </si>
  <si>
    <t>2026-07-06T10:20</t>
  </si>
  <si>
    <t>FICTICIO/T03-D01-R1</t>
  </si>
  <si>
    <t>2026-07-06T10:30</t>
  </si>
  <si>
    <t>2026-07-06T10:43</t>
  </si>
  <si>
    <t>FICTICIO/T03-D01-R2</t>
  </si>
  <si>
    <t>2026-07-07T10:10</t>
  </si>
  <si>
    <t>2026-07-07T10:20</t>
  </si>
  <si>
    <t>FICTICIO/T03-D02-R1</t>
  </si>
  <si>
    <t>2026-07-07T10:30</t>
  </si>
  <si>
    <t>2026-07-07T10:44</t>
  </si>
  <si>
    <t>FICTICIO/T03-D02-R2</t>
  </si>
  <si>
    <t>2026-07-08T10:10</t>
  </si>
  <si>
    <t>2026-07-08T10:24</t>
  </si>
  <si>
    <t>FICTICIO/T03-D03-R1</t>
  </si>
  <si>
    <t>2026-07-08T10:30</t>
  </si>
  <si>
    <t>2026-07-08T10:41</t>
  </si>
  <si>
    <t>FICTICIO/T03-D03-R2</t>
  </si>
  <si>
    <t>2026-07-09T10:10</t>
  </si>
  <si>
    <t>2026-07-09T10:20</t>
  </si>
  <si>
    <t>FICTICIO/T03-D04-R1</t>
  </si>
  <si>
    <t>FICTICIO: omitió un límite obligatorio; se conserva como rechazo demostrativo.</t>
  </si>
  <si>
    <t>2026-07-09T10:30</t>
  </si>
  <si>
    <t>2026-07-09T10:44</t>
  </si>
  <si>
    <t>FICTICIO/T03-D04-R2</t>
  </si>
  <si>
    <t>2026-07-10T10:10</t>
  </si>
  <si>
    <t>2026-07-10T10:24</t>
  </si>
  <si>
    <t>FICTICIO/T03-D05-R1</t>
  </si>
  <si>
    <t>2026-07-10T10:30</t>
  </si>
  <si>
    <t>2026-07-10T10:41</t>
  </si>
  <si>
    <t>FICTICIO/T03-D05-R2</t>
  </si>
  <si>
    <t>2026-07-11T10:10</t>
  </si>
  <si>
    <t>2026-07-11T10:23</t>
  </si>
  <si>
    <t>FICTICIO/T03-D06-R1</t>
  </si>
  <si>
    <t>2026-07-11T10:30</t>
  </si>
  <si>
    <t>2026-07-11T10:39</t>
  </si>
  <si>
    <t>FICTICIO/T03-D06-R2</t>
  </si>
  <si>
    <t>2026-07-12T10:10</t>
  </si>
  <si>
    <t>2026-07-12T10:21</t>
  </si>
  <si>
    <t>FICTICIO/T03-D07-R1</t>
  </si>
  <si>
    <t>2026-07-12T10:30</t>
  </si>
  <si>
    <t>2026-07-12T10:44</t>
  </si>
  <si>
    <t>FICTICIO/T03-D07-R2</t>
  </si>
  <si>
    <t>2026-07-06T10:45</t>
  </si>
  <si>
    <t>2026-07-06T10:54</t>
  </si>
  <si>
    <t>FICTICIO/T04-D01-R1</t>
  </si>
  <si>
    <t>2026-07-06T11:05</t>
  </si>
  <si>
    <t>2026-07-06T11:17</t>
  </si>
  <si>
    <t>FICTICIO/T04-D01-R2</t>
  </si>
  <si>
    <t>2026-07-07T10:45</t>
  </si>
  <si>
    <t>2026-07-07T10:56</t>
  </si>
  <si>
    <t>FICTICIO/T04-D02-R1</t>
  </si>
  <si>
    <t>2026-07-07T11:05</t>
  </si>
  <si>
    <t>2026-07-07T11:15</t>
  </si>
  <si>
    <t>FICTICIO/T04-D02-R2</t>
  </si>
  <si>
    <t>2026-07-08T10:45</t>
  </si>
  <si>
    <t>2026-07-08T10:55</t>
  </si>
  <si>
    <t>FICTICIO/T04-D03-R1</t>
  </si>
  <si>
    <t>2026-07-08T11:05</t>
  </si>
  <si>
    <t>2026-07-08T11:18</t>
  </si>
  <si>
    <t>FICTICIO/T04-D03-R2</t>
  </si>
  <si>
    <t>2026-07-09T10:45</t>
  </si>
  <si>
    <t>2026-07-09T10:55</t>
  </si>
  <si>
    <t>FICTICIO/T04-D04-R1</t>
  </si>
  <si>
    <t>2026-07-09T11:05</t>
  </si>
  <si>
    <t>2026-07-09T11:16</t>
  </si>
  <si>
    <t>FICTICIO/T04-D04-R2</t>
  </si>
  <si>
    <t>2026-07-10T10:45</t>
  </si>
  <si>
    <t>2026-07-10T10:55</t>
  </si>
  <si>
    <t>FICTICIO/T04-D05-R1</t>
  </si>
  <si>
    <t>2026-07-10T11:05</t>
  </si>
  <si>
    <t>2026-07-10T11:18</t>
  </si>
  <si>
    <t>FICTICIO/T04-D05-R2</t>
  </si>
  <si>
    <t>2026-07-11T10:45</t>
  </si>
  <si>
    <t>2026-07-11T10:56</t>
  </si>
  <si>
    <t>FICTICIO/T04-D06-R1</t>
  </si>
  <si>
    <t>2026-07-11T11:05</t>
  </si>
  <si>
    <t>2026-07-11T11:14</t>
  </si>
  <si>
    <t>FICTICIO/T04-D06-R2</t>
  </si>
  <si>
    <t>2026-07-12T10:45</t>
  </si>
  <si>
    <t>2026-07-12T10:57</t>
  </si>
  <si>
    <t>FICTICIO/T04-D07-R1</t>
  </si>
  <si>
    <t>2026-07-12T11:05</t>
  </si>
  <si>
    <t>2026-07-12T11:15</t>
  </si>
  <si>
    <t>FICTICIO/T04-D07-R2</t>
  </si>
  <si>
    <t>2026-07-06T11:20</t>
  </si>
  <si>
    <t>2026-07-06T11:31</t>
  </si>
  <si>
    <t>FICTICIO/T05-D01-R1</t>
  </si>
  <si>
    <t>2026-07-06T11:40</t>
  </si>
  <si>
    <t>2026-07-06T11:54</t>
  </si>
  <si>
    <t>FICTICIO/T05-D01-R2</t>
  </si>
  <si>
    <t>2026-07-07T11:20</t>
  </si>
  <si>
    <t>2026-07-07T11:31</t>
  </si>
  <si>
    <t>FICTICIO/T05-D02-R1</t>
  </si>
  <si>
    <t>2026-07-07T11:40</t>
  </si>
  <si>
    <t>2026-07-07T11:55</t>
  </si>
  <si>
    <t>FICTICIO/T05-D02-R2</t>
  </si>
  <si>
    <t>2026-07-08T11:20</t>
  </si>
  <si>
    <t>2026-07-08T11:35</t>
  </si>
  <si>
    <t>FICTICIO/T05-D03-R1</t>
  </si>
  <si>
    <t>2026-07-08T11:40</t>
  </si>
  <si>
    <t>2026-07-08T11:52</t>
  </si>
  <si>
    <t>FICTICIO/T05-D03-R2</t>
  </si>
  <si>
    <t>2026-07-09T11:20</t>
  </si>
  <si>
    <t>2026-07-09T11:35</t>
  </si>
  <si>
    <t>FICTICIO/T05-D04-R1</t>
  </si>
  <si>
    <t>2026-07-09T11:40</t>
  </si>
  <si>
    <t>2026-07-09T11:51</t>
  </si>
  <si>
    <t>FICTICIO/T05-D04-R2</t>
  </si>
  <si>
    <t>2026-07-10T11:20</t>
  </si>
  <si>
    <t>2026-07-10T11:35</t>
  </si>
  <si>
    <t>FICTICIO/T05-D05-R1</t>
  </si>
  <si>
    <t>2026-07-10T11:40</t>
  </si>
  <si>
    <t>2026-07-10T11:52</t>
  </si>
  <si>
    <t>FICTICIO/T05-D05-R2</t>
  </si>
  <si>
    <t>2026-07-11T11:20</t>
  </si>
  <si>
    <t>2026-07-11T11:30</t>
  </si>
  <si>
    <t>FICTICIO/T05-D06-R1</t>
  </si>
  <si>
    <t>2026-07-11T11:40</t>
  </si>
  <si>
    <t>2026-07-11T11:54</t>
  </si>
  <si>
    <t>FICTICIO/T05-D06-R2</t>
  </si>
  <si>
    <t>2026-07-12T11:20</t>
  </si>
  <si>
    <t>2026-07-12T11:35</t>
  </si>
  <si>
    <t>FICTICIO/T05-D07-R1</t>
  </si>
  <si>
    <t>Interrupción ficticia; no imputar cero</t>
  </si>
  <si>
    <t>MISSING_EXPLAINED</t>
  </si>
  <si>
    <t>campo</t>
  </si>
  <si>
    <t>definición</t>
  </si>
  <si>
    <t>tipo/unidad</t>
  </si>
  <si>
    <t>PLANTILLA_VACIA, EJEMPLO_FICTICIO o dato real ingresado por el lector; nunca mezclar en el mismo análisis.</t>
  </si>
  <si>
    <t>texto/estado</t>
  </si>
  <si>
    <t>Identificador o contexto documentado en instrucciones.</t>
  </si>
  <si>
    <t>Unidad pareada tarea+día; contiene una ejecución MANUAL y una AI con fixtures equivalentes.</t>
  </si>
  <si>
    <t>MANUAL o AI. MANUAL no prohíbe herramientas normales; prohíbe la asistencia IA bajo evaluación.</t>
  </si>
  <si>
    <t>Minutos humanos para abrir fuentes, entender la tarea y preparar el entorno.</t>
  </si>
  <si>
    <t>minutos</t>
  </si>
  <si>
    <t>Trabajo humano de ejecución manual o escritura/ajuste inicial de la instrucción AI.</t>
  </si>
  <si>
    <t>Espera de sistema en la que la persona no trabaja activamente; se reporta aparte.</t>
  </si>
  <si>
    <t>Tiempo humano para comprobar el resultado contra oráculo/rúbrica.</t>
  </si>
  <si>
    <t>Tiempo humano para corregir hasta aceptación o cap.</t>
  </si>
  <si>
    <t>Copiar, formatear, exportar, guardar o reinsertar el resultado en el flujo.</t>
  </si>
  <si>
    <t>Trabajo humano adicional observado en 24 h por errores/limpieza trasladados a otra etapa o persona.</t>
  </si>
  <si>
    <t>prepare + execute/prompt + review + correction + integration + displaced; excluye wait.</t>
  </si>
  <si>
    <t>human_active_total + wait; diagnóstico de elapsed, no sustituto de tiempo humano.</t>
  </si>
  <si>
    <t>YES solo si cumple todos los criterios congelados; NO si falla o alcanza el cap.</t>
  </si>
  <si>
    <t>Escala específica de 02_TAREAS; vacío significa no observado, no cero.</t>
  </si>
  <si>
    <t>YES si activa el error crítico congelado para la tarea.</t>
  </si>
  <si>
    <t>Ruta/hash/ID recuperable sin incluir datos personales o secretos.</t>
  </si>
  <si>
    <t>Motivo cuando falta un campo; no imputar 0, promedio ni estimación silenciosa.</t>
  </si>
  <si>
    <t>COMPLETE, MISSING_EXPLAINED o MISSING_UNEXPLAINED.</t>
  </si>
  <si>
    <t>CANDIDATO_ADOPTAR</t>
  </si>
  <si>
    <t>≥6 pares medidos y aceptados, aceptación/quality AI no inferiores, 0 críticos, mediana ≥20% y ≥5 pares positivos.</t>
  </si>
  <si>
    <t>decisión</t>
  </si>
  <si>
    <t>AJUSTAR</t>
  </si>
  <si>
    <t>Calidad pasa y la mediana es positiva, pero no supera todos los umbrales de adopción.</t>
  </si>
  <si>
    <t>NO_USAR</t>
  </si>
  <si>
    <t>Aceptación o calidad inferiores, error crítico, o mediana no positiva.</t>
  </si>
  <si>
    <t>NO_CONCLUIR</t>
  </si>
  <si>
    <t>Faltan pares, aceptación comparable o datos suficientes; no equivale a empate.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</si>
</sst>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"/>
    <numFmt numFmtId="165" formatCode="yyyy\-mm\-dd\ hh:mm"/>
    <numFmt numFmtId="166" formatCode="0.0%"/>
  </numFmts>
  <fonts count="5" x14ac:knownFonts="1">
    <font>
      <sz val="11"/>
      <color theme="1"/>
      <name val="Calibri"/>
      <family val="2"/>
      <scheme val="minor"/>
    </font>
    <font>
      <b/>
      <sz val="11"/>
      <color rgb="FF17365D"/>
      <name val="Calibri"/>
    </font>
    <font>
      <b/>
      <sz val="13"/>
      <color rgb="FF1F1F1F"/>
      <name val="Calibri"/>
    </font>
    <font>
      <b/>
      <sz val="11"/>
      <color rgb="FFFFFFFF"/>
      <name val="Calibri"/>
    </font>
    <font>
      <b/>
      <sz val="12"/>
      <color rgb="FF17365D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4CCCC"/>
      </patternFill>
    </fill>
    <fill>
      <patternFill patternType="solid">
        <fgColor rgb="FF17365D"/>
      </patternFill>
    </fill>
    <fill>
      <patternFill patternType="solid">
        <fgColor rgb="FFFFF2CC"/>
      </patternFill>
    </fill>
    <fill>
      <patternFill patternType="solid">
        <fgColor rgb="FFE2F0D9"/>
      </patternFill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/>
      <right/>
      <top/>
      <bottom style="thin">
        <color rgb="FFA6A6A6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0" xfId="0" applyFont="1" applyFill="1" applyAlignment="1">
      <alignment vertical="top" wrapText="1"/>
    </xf>
    <xf numFmtId="0" fontId="0" fillId="2" borderId="0" xfId="0" applyFill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3" fillId="3" borderId="1" xfId="0" applyFont="1" applyFill="1" applyBorder="1" applyAlignment="1">
      <alignment vertical="center" wrapText="1"/>
    </xf>
    <xf numFmtId="0" fontId="0" fillId="4" borderId="0" xfId="0" applyFill="1" applyAlignment="1">
      <alignment vertical="top" wrapText="1"/>
    </xf>
    <xf numFmtId="164" fontId="0" fillId="4" borderId="0" xfId="0" applyNumberFormat="1" applyFill="1" applyAlignment="1">
      <alignment vertical="top" wrapText="1"/>
    </xf>
    <xf numFmtId="9" fontId="0" fillId="4" borderId="0" xfId="0" applyNumberFormat="1" applyFill="1" applyAlignment="1">
      <alignment vertical="top" wrapText="1"/>
    </xf>
    <xf numFmtId="164" fontId="0" fillId="0" borderId="0" xfId="0" applyNumberFormat="1"/>
    <xf numFmtId="0" fontId="0" fillId="4" borderId="0" xfId="0" applyFill="1"/>
    <xf numFmtId="165" fontId="0" fillId="4" borderId="0" xfId="0" applyNumberFormat="1" applyFill="1"/>
    <xf numFmtId="2" fontId="0" fillId="5" borderId="0" xfId="0" applyNumberFormat="1" applyFill="1"/>
    <xf numFmtId="0" fontId="0" fillId="5" borderId="0" xfId="0" applyFill="1"/>
    <xf numFmtId="166" fontId="0" fillId="0" borderId="0" xfId="0" applyNumberFormat="1"/>
    <xf numFmtId="0" fontId="4" fillId="0" borderId="0" xfId="0" applyFont="1"/>
    <xf numFmtId="0" fontId="1" fillId="6" borderId="0" xfId="0" applyFont="1" applyFill="1"/>
    <xf numFmtId="0" fontId="0" fillId="6" borderId="0" xfId="0" applyFill="1" applyAlignment="1">
      <alignment wrapText="1"/>
    </xf>
    <xf numFmtId="0" fontId="0" fillId="6" borderId="0" xfId="0" applyFill="1"/>
    <xf numFmtId="0" fontId="2" fillId="2" borderId="0" xfId="0" applyFont="1" applyFill="1"/>
  </cellXfs>
  <cellStyles count="1">
    <cellStyle name="Normal" xfId="0" builtinId="0"/>
  </cellStyles>
  <dxfs count="1">
    <dxf>
      <fill>
        <patternFill patternType="solid">
          <fgColor rgb="FFF4CCCC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2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24" customWidth="1"/>
    <col min="2" max="2" width="105" customWidth="1"/>
  </cols>
  <sheetData>
    <row r="1" spans="1:2" ht="69" x14ac:dyDescent="0.25">
      <c r="A1" s="1" t="s">
        <v>0</v>
      </c>
      <c r="B1" s="2" t="s">
        <v>1</v>
      </c>
    </row>
    <row r="2" spans="1:2" ht="30" x14ac:dyDescent="0.25">
      <c r="A2" s="3" t="s">
        <v>2</v>
      </c>
      <c r="B2" s="4" t="s">
        <v>3</v>
      </c>
    </row>
    <row r="3" spans="1:2" ht="30" x14ac:dyDescent="0.25">
      <c r="A3" s="3" t="s">
        <v>4</v>
      </c>
      <c r="B3" s="4" t="s">
        <v>5</v>
      </c>
    </row>
    <row r="4" spans="1:2" ht="30" x14ac:dyDescent="0.25">
      <c r="A4" s="3" t="s">
        <v>6</v>
      </c>
      <c r="B4" s="4" t="s">
        <v>7</v>
      </c>
    </row>
    <row r="5" spans="1:2" ht="30" x14ac:dyDescent="0.25">
      <c r="A5" s="3" t="s">
        <v>8</v>
      </c>
      <c r="B5" s="4" t="s">
        <v>9</v>
      </c>
    </row>
    <row r="6" spans="1:2" x14ac:dyDescent="0.25">
      <c r="A6" s="3" t="s">
        <v>10</v>
      </c>
      <c r="B6" s="4" t="s">
        <v>11</v>
      </c>
    </row>
    <row r="7" spans="1:2" x14ac:dyDescent="0.25">
      <c r="A7" s="3" t="s">
        <v>12</v>
      </c>
      <c r="B7" s="4" t="s">
        <v>13</v>
      </c>
    </row>
    <row r="8" spans="1:2" x14ac:dyDescent="0.25">
      <c r="A8" s="3" t="s">
        <v>14</v>
      </c>
      <c r="B8" s="4" t="s">
        <v>15</v>
      </c>
    </row>
    <row r="9" spans="1:2" x14ac:dyDescent="0.25">
      <c r="A9" s="3" t="s">
        <v>16</v>
      </c>
      <c r="B9" s="4" t="s">
        <v>17</v>
      </c>
    </row>
    <row r="10" spans="1:2" x14ac:dyDescent="0.25">
      <c r="A10" s="3" t="s">
        <v>18</v>
      </c>
      <c r="B10" s="4" t="s">
        <v>19</v>
      </c>
    </row>
    <row r="11" spans="1:2" ht="30" x14ac:dyDescent="0.25">
      <c r="A11" s="3" t="s">
        <v>20</v>
      </c>
      <c r="B11" s="4" t="s">
        <v>21</v>
      </c>
    </row>
    <row r="12" spans="1:2" x14ac:dyDescent="0.25">
      <c r="A12" s="3" t="s">
        <v>22</v>
      </c>
      <c r="B12" s="4" t="s">
        <v>23</v>
      </c>
    </row>
  </sheetData>
  <pageMargins left="0.75" right="0.75" top="1" bottom="1" header="0.5" footer="0.5"/>
  <pageSetup fitToHeight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8"/>
  <sheetViews>
    <sheetView showGridLines="0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34" customWidth="1"/>
    <col min="2" max="2" width="28" customWidth="1"/>
    <col min="3" max="3" width="78" customWidth="1"/>
  </cols>
  <sheetData>
    <row r="1" spans="1:3" ht="32.1" customHeight="1" x14ac:dyDescent="0.25">
      <c r="A1" s="5" t="s">
        <v>24</v>
      </c>
      <c r="B1" s="5" t="s">
        <v>25</v>
      </c>
      <c r="C1" s="5" t="s">
        <v>26</v>
      </c>
    </row>
    <row r="2" spans="1:3" x14ac:dyDescent="0.25">
      <c r="A2" s="4" t="s">
        <v>27</v>
      </c>
      <c r="B2" s="6"/>
      <c r="C2" s="4" t="s">
        <v>28</v>
      </c>
    </row>
    <row r="3" spans="1:3" x14ac:dyDescent="0.25">
      <c r="A3" s="4" t="s">
        <v>29</v>
      </c>
      <c r="B3" s="7"/>
      <c r="C3" s="4" t="s">
        <v>30</v>
      </c>
    </row>
    <row r="4" spans="1:3" x14ac:dyDescent="0.25">
      <c r="A4" s="4" t="s">
        <v>31</v>
      </c>
      <c r="B4" s="6"/>
      <c r="C4" s="4" t="s">
        <v>32</v>
      </c>
    </row>
    <row r="5" spans="1:3" x14ac:dyDescent="0.25">
      <c r="A5" s="4" t="s">
        <v>33</v>
      </c>
      <c r="B5" s="6"/>
      <c r="C5" s="4" t="s">
        <v>34</v>
      </c>
    </row>
    <row r="6" spans="1:3" x14ac:dyDescent="0.25">
      <c r="A6" s="4" t="s">
        <v>35</v>
      </c>
      <c r="B6" s="6"/>
      <c r="C6" s="4" t="s">
        <v>36</v>
      </c>
    </row>
    <row r="7" spans="1:3" x14ac:dyDescent="0.25">
      <c r="A7" s="4" t="s">
        <v>37</v>
      </c>
      <c r="B7" s="6"/>
      <c r="C7" s="4" t="s">
        <v>38</v>
      </c>
    </row>
    <row r="8" spans="1:3" x14ac:dyDescent="0.25">
      <c r="A8" s="4" t="s">
        <v>39</v>
      </c>
      <c r="B8" s="6"/>
      <c r="C8" s="4" t="s">
        <v>40</v>
      </c>
    </row>
    <row r="9" spans="1:3" x14ac:dyDescent="0.25">
      <c r="A9" s="4" t="s">
        <v>41</v>
      </c>
      <c r="B9" s="6" t="s">
        <v>42</v>
      </c>
      <c r="C9" s="4" t="s">
        <v>43</v>
      </c>
    </row>
    <row r="10" spans="1:3" x14ac:dyDescent="0.25">
      <c r="A10" s="4" t="s">
        <v>44</v>
      </c>
      <c r="B10" s="6"/>
      <c r="C10" s="4" t="s">
        <v>45</v>
      </c>
    </row>
    <row r="11" spans="1:3" x14ac:dyDescent="0.25">
      <c r="A11" s="4" t="s">
        <v>46</v>
      </c>
      <c r="B11" s="6">
        <v>30</v>
      </c>
      <c r="C11" s="4" t="s">
        <v>47</v>
      </c>
    </row>
    <row r="12" spans="1:3" x14ac:dyDescent="0.25">
      <c r="A12" s="4" t="s">
        <v>48</v>
      </c>
      <c r="B12" s="6">
        <v>6</v>
      </c>
      <c r="C12" s="4" t="s">
        <v>49</v>
      </c>
    </row>
    <row r="13" spans="1:3" x14ac:dyDescent="0.25">
      <c r="A13" s="4" t="s">
        <v>50</v>
      </c>
      <c r="B13" s="8">
        <v>0.2</v>
      </c>
      <c r="C13" s="4" t="s">
        <v>51</v>
      </c>
    </row>
    <row r="14" spans="1:3" x14ac:dyDescent="0.25">
      <c r="A14" s="4" t="s">
        <v>52</v>
      </c>
      <c r="B14" s="6">
        <v>5</v>
      </c>
      <c r="C14" s="4" t="s">
        <v>53</v>
      </c>
    </row>
    <row r="15" spans="1:3" x14ac:dyDescent="0.25">
      <c r="A15" s="4" t="s">
        <v>54</v>
      </c>
      <c r="B15" s="6" t="s">
        <v>55</v>
      </c>
      <c r="C15" s="4" t="s">
        <v>56</v>
      </c>
    </row>
    <row r="16" spans="1:3" x14ac:dyDescent="0.25">
      <c r="A16" s="4" t="s">
        <v>57</v>
      </c>
      <c r="B16" s="6">
        <v>24</v>
      </c>
      <c r="C16" s="4" t="s">
        <v>58</v>
      </c>
    </row>
    <row r="17" spans="1:3" x14ac:dyDescent="0.25">
      <c r="A17" s="4" t="s">
        <v>59</v>
      </c>
      <c r="B17" s="6">
        <v>3</v>
      </c>
      <c r="C17" s="4" t="s">
        <v>60</v>
      </c>
    </row>
    <row r="18" spans="1:3" x14ac:dyDescent="0.25">
      <c r="A18" s="4" t="s">
        <v>61</v>
      </c>
      <c r="B18" s="6">
        <v>0</v>
      </c>
      <c r="C18" s="4" t="s">
        <v>62</v>
      </c>
    </row>
  </sheetData>
  <dataValidations count="2">
    <dataValidation type="whole" allowBlank="1" sqref="B11:B12 B14:B18" xr:uid="{00000000-0002-0000-0100-000000000000}">
      <formula1>0</formula1>
      <formula2>240</formula2>
    </dataValidation>
    <dataValidation type="decimal" sqref="B13" xr:uid="{00000000-0002-0000-0100-000001000000}">
      <formula1>0</formula1>
      <formula2>1</formula2>
    </dataValidation>
  </dataValidations>
  <pageMargins left="0.75" right="0.75" top="1" bottom="1" header="0.5" footer="0.5"/>
  <pageSetup fitToHeight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"/>
  <sheetViews>
    <sheetView showGridLines="0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0" customWidth="1"/>
    <col min="2" max="2" width="30" customWidth="1"/>
    <col min="3" max="3" width="40" customWidth="1"/>
    <col min="4" max="4" width="36" customWidth="1"/>
    <col min="5" max="5" width="55" customWidth="1"/>
    <col min="6" max="8" width="48" customWidth="1"/>
  </cols>
  <sheetData>
    <row r="1" spans="1:8" ht="32.1" customHeight="1" x14ac:dyDescent="0.25">
      <c r="A1" s="5" t="s">
        <v>63</v>
      </c>
      <c r="B1" s="5" t="s">
        <v>64</v>
      </c>
      <c r="C1" s="5" t="s">
        <v>65</v>
      </c>
      <c r="D1" s="5" t="s">
        <v>66</v>
      </c>
      <c r="E1" s="5" t="s">
        <v>67</v>
      </c>
      <c r="F1" s="5" t="s">
        <v>68</v>
      </c>
      <c r="G1" s="5" t="s">
        <v>69</v>
      </c>
      <c r="H1" s="5" t="s">
        <v>70</v>
      </c>
    </row>
    <row r="2" spans="1:8" ht="30" x14ac:dyDescent="0.25">
      <c r="A2" s="3" t="s">
        <v>71</v>
      </c>
      <c r="B2" s="4" t="s">
        <v>72</v>
      </c>
      <c r="C2" s="4" t="s">
        <v>73</v>
      </c>
      <c r="D2" s="4" t="s">
        <v>74</v>
      </c>
      <c r="E2" s="4" t="s">
        <v>75</v>
      </c>
      <c r="F2" s="4" t="s">
        <v>76</v>
      </c>
      <c r="G2" s="4" t="s">
        <v>77</v>
      </c>
      <c r="H2" s="4" t="s">
        <v>78</v>
      </c>
    </row>
    <row r="3" spans="1:8" ht="30" x14ac:dyDescent="0.25">
      <c r="A3" s="3" t="s">
        <v>79</v>
      </c>
      <c r="B3" s="4" t="s">
        <v>80</v>
      </c>
      <c r="C3" s="4" t="s">
        <v>81</v>
      </c>
      <c r="D3" s="4" t="s">
        <v>82</v>
      </c>
      <c r="E3" s="4" t="s">
        <v>83</v>
      </c>
      <c r="F3" s="4" t="s">
        <v>84</v>
      </c>
      <c r="G3" s="4" t="s">
        <v>85</v>
      </c>
      <c r="H3" s="4" t="s">
        <v>86</v>
      </c>
    </row>
    <row r="4" spans="1:8" ht="30" x14ac:dyDescent="0.25">
      <c r="A4" s="3" t="s">
        <v>87</v>
      </c>
      <c r="B4" s="4" t="s">
        <v>88</v>
      </c>
      <c r="C4" s="4" t="s">
        <v>89</v>
      </c>
      <c r="D4" s="4" t="s">
        <v>90</v>
      </c>
      <c r="E4" s="4" t="s">
        <v>91</v>
      </c>
      <c r="F4" s="4" t="s">
        <v>92</v>
      </c>
      <c r="G4" s="4" t="s">
        <v>93</v>
      </c>
      <c r="H4" s="4" t="s">
        <v>94</v>
      </c>
    </row>
    <row r="5" spans="1:8" ht="30" x14ac:dyDescent="0.25">
      <c r="A5" s="3" t="s">
        <v>95</v>
      </c>
      <c r="B5" s="4" t="s">
        <v>96</v>
      </c>
      <c r="C5" s="4" t="s">
        <v>97</v>
      </c>
      <c r="D5" s="4" t="s">
        <v>98</v>
      </c>
      <c r="E5" s="4" t="s">
        <v>99</v>
      </c>
      <c r="F5" s="4" t="s">
        <v>100</v>
      </c>
      <c r="G5" s="4" t="s">
        <v>101</v>
      </c>
      <c r="H5" s="4" t="s">
        <v>102</v>
      </c>
    </row>
    <row r="6" spans="1:8" ht="30" x14ac:dyDescent="0.25">
      <c r="A6" s="3" t="s">
        <v>103</v>
      </c>
      <c r="B6" s="4" t="s">
        <v>104</v>
      </c>
      <c r="C6" s="4" t="s">
        <v>105</v>
      </c>
      <c r="D6" s="4" t="s">
        <v>106</v>
      </c>
      <c r="E6" s="4" t="s">
        <v>107</v>
      </c>
      <c r="F6" s="4" t="s">
        <v>108</v>
      </c>
      <c r="G6" s="4" t="s">
        <v>109</v>
      </c>
      <c r="H6" s="4" t="s">
        <v>110</v>
      </c>
    </row>
  </sheetData>
  <autoFilter ref="A1:H6" xr:uid="{00000000-0009-0000-0000-000002000000}"/>
  <pageMargins left="0.75" right="0.75" top="1" bottom="1" header="0.5" footer="0.5"/>
  <pageSetup fitToHeight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71"/>
  <sheetViews>
    <sheetView showGridLines="0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18" customWidth="1"/>
    <col min="2" max="2" width="12" customWidth="1"/>
    <col min="3" max="3" width="10" customWidth="1"/>
    <col min="4" max="4" width="14" customWidth="1"/>
    <col min="5" max="5" width="10" customWidth="1"/>
    <col min="6" max="6" width="18" customWidth="1"/>
    <col min="7" max="8" width="12" customWidth="1"/>
    <col min="9" max="9" width="16" customWidth="1"/>
  </cols>
  <sheetData>
    <row r="1" spans="1:9" ht="32.1" customHeight="1" x14ac:dyDescent="0.25">
      <c r="A1" s="5" t="s">
        <v>111</v>
      </c>
      <c r="B1" s="5" t="s">
        <v>112</v>
      </c>
      <c r="C1" s="5" t="s">
        <v>113</v>
      </c>
      <c r="D1" s="5" t="s">
        <v>114</v>
      </c>
      <c r="E1" s="5" t="s">
        <v>63</v>
      </c>
      <c r="F1" s="5" t="s">
        <v>115</v>
      </c>
      <c r="G1" s="5" t="s">
        <v>116</v>
      </c>
      <c r="H1" s="5" t="s">
        <v>117</v>
      </c>
      <c r="I1" s="5" t="s">
        <v>118</v>
      </c>
    </row>
    <row r="2" spans="1:9" x14ac:dyDescent="0.25">
      <c r="A2" t="s">
        <v>119</v>
      </c>
      <c r="B2" t="s">
        <v>120</v>
      </c>
      <c r="C2">
        <v>1</v>
      </c>
      <c r="D2" s="9" t="str">
        <f>IF('01_CONFIG'!$B$3="","",'01_CONFIG'!$B$3+C2-1)</f>
        <v/>
      </c>
      <c r="E2" t="s">
        <v>71</v>
      </c>
      <c r="F2" t="s">
        <v>121</v>
      </c>
      <c r="G2" t="s">
        <v>122</v>
      </c>
      <c r="H2">
        <v>1</v>
      </c>
      <c r="I2" t="s">
        <v>123</v>
      </c>
    </row>
    <row r="3" spans="1:9" x14ac:dyDescent="0.25">
      <c r="A3" t="s">
        <v>124</v>
      </c>
      <c r="B3" t="s">
        <v>120</v>
      </c>
      <c r="C3">
        <v>1</v>
      </c>
      <c r="D3" s="9" t="str">
        <f>IF('01_CONFIG'!$B$3="","",'01_CONFIG'!$B$3+C3-1)</f>
        <v/>
      </c>
      <c r="E3" t="s">
        <v>71</v>
      </c>
      <c r="F3" t="s">
        <v>125</v>
      </c>
      <c r="G3" t="s">
        <v>126</v>
      </c>
      <c r="H3">
        <v>2</v>
      </c>
      <c r="I3" t="s">
        <v>123</v>
      </c>
    </row>
    <row r="4" spans="1:9" x14ac:dyDescent="0.25">
      <c r="A4" t="s">
        <v>127</v>
      </c>
      <c r="B4" t="s">
        <v>128</v>
      </c>
      <c r="C4">
        <v>2</v>
      </c>
      <c r="D4" s="9" t="str">
        <f>IF('01_CONFIG'!$B$3="","",'01_CONFIG'!$B$3+C4-1)</f>
        <v/>
      </c>
      <c r="E4" t="s">
        <v>71</v>
      </c>
      <c r="F4" t="s">
        <v>129</v>
      </c>
      <c r="G4" t="s">
        <v>122</v>
      </c>
      <c r="H4">
        <v>1</v>
      </c>
      <c r="I4" t="s">
        <v>130</v>
      </c>
    </row>
    <row r="5" spans="1:9" x14ac:dyDescent="0.25">
      <c r="A5" t="s">
        <v>131</v>
      </c>
      <c r="B5" t="s">
        <v>128</v>
      </c>
      <c r="C5">
        <v>2</v>
      </c>
      <c r="D5" s="9" t="str">
        <f>IF('01_CONFIG'!$B$3="","",'01_CONFIG'!$B$3+C5-1)</f>
        <v/>
      </c>
      <c r="E5" t="s">
        <v>71</v>
      </c>
      <c r="F5" t="s">
        <v>132</v>
      </c>
      <c r="G5" t="s">
        <v>126</v>
      </c>
      <c r="H5">
        <v>2</v>
      </c>
      <c r="I5" t="s">
        <v>130</v>
      </c>
    </row>
    <row r="6" spans="1:9" x14ac:dyDescent="0.25">
      <c r="A6" t="s">
        <v>133</v>
      </c>
      <c r="B6" t="s">
        <v>134</v>
      </c>
      <c r="C6">
        <v>3</v>
      </c>
      <c r="D6" s="9" t="str">
        <f>IF('01_CONFIG'!$B$3="","",'01_CONFIG'!$B$3+C6-1)</f>
        <v/>
      </c>
      <c r="E6" t="s">
        <v>71</v>
      </c>
      <c r="F6" t="s">
        <v>135</v>
      </c>
      <c r="G6" t="s">
        <v>126</v>
      </c>
      <c r="H6">
        <v>1</v>
      </c>
      <c r="I6" t="s">
        <v>136</v>
      </c>
    </row>
    <row r="7" spans="1:9" x14ac:dyDescent="0.25">
      <c r="A7" t="s">
        <v>137</v>
      </c>
      <c r="B7" t="s">
        <v>134</v>
      </c>
      <c r="C7">
        <v>3</v>
      </c>
      <c r="D7" s="9" t="str">
        <f>IF('01_CONFIG'!$B$3="","",'01_CONFIG'!$B$3+C7-1)</f>
        <v/>
      </c>
      <c r="E7" t="s">
        <v>71</v>
      </c>
      <c r="F7" t="s">
        <v>138</v>
      </c>
      <c r="G7" t="s">
        <v>122</v>
      </c>
      <c r="H7">
        <v>2</v>
      </c>
      <c r="I7" t="s">
        <v>136</v>
      </c>
    </row>
    <row r="8" spans="1:9" x14ac:dyDescent="0.25">
      <c r="A8" t="s">
        <v>139</v>
      </c>
      <c r="B8" t="s">
        <v>140</v>
      </c>
      <c r="C8">
        <v>4</v>
      </c>
      <c r="D8" s="9" t="str">
        <f>IF('01_CONFIG'!$B$3="","",'01_CONFIG'!$B$3+C8-1)</f>
        <v/>
      </c>
      <c r="E8" t="s">
        <v>71</v>
      </c>
      <c r="F8" t="s">
        <v>141</v>
      </c>
      <c r="G8" t="s">
        <v>122</v>
      </c>
      <c r="H8">
        <v>1</v>
      </c>
      <c r="I8" t="s">
        <v>142</v>
      </c>
    </row>
    <row r="9" spans="1:9" x14ac:dyDescent="0.25">
      <c r="A9" t="s">
        <v>143</v>
      </c>
      <c r="B9" t="s">
        <v>140</v>
      </c>
      <c r="C9">
        <v>4</v>
      </c>
      <c r="D9" s="9" t="str">
        <f>IF('01_CONFIG'!$B$3="","",'01_CONFIG'!$B$3+C9-1)</f>
        <v/>
      </c>
      <c r="E9" t="s">
        <v>71</v>
      </c>
      <c r="F9" t="s">
        <v>144</v>
      </c>
      <c r="G9" t="s">
        <v>126</v>
      </c>
      <c r="H9">
        <v>2</v>
      </c>
      <c r="I9" t="s">
        <v>142</v>
      </c>
    </row>
    <row r="10" spans="1:9" x14ac:dyDescent="0.25">
      <c r="A10" t="s">
        <v>145</v>
      </c>
      <c r="B10" t="s">
        <v>146</v>
      </c>
      <c r="C10">
        <v>5</v>
      </c>
      <c r="D10" s="9" t="str">
        <f>IF('01_CONFIG'!$B$3="","",'01_CONFIG'!$B$3+C10-1)</f>
        <v/>
      </c>
      <c r="E10" t="s">
        <v>71</v>
      </c>
      <c r="F10" t="s">
        <v>147</v>
      </c>
      <c r="G10" t="s">
        <v>122</v>
      </c>
      <c r="H10">
        <v>1</v>
      </c>
      <c r="I10" t="s">
        <v>148</v>
      </c>
    </row>
    <row r="11" spans="1:9" x14ac:dyDescent="0.25">
      <c r="A11" t="s">
        <v>149</v>
      </c>
      <c r="B11" t="s">
        <v>146</v>
      </c>
      <c r="C11">
        <v>5</v>
      </c>
      <c r="D11" s="9" t="str">
        <f>IF('01_CONFIG'!$B$3="","",'01_CONFIG'!$B$3+C11-1)</f>
        <v/>
      </c>
      <c r="E11" t="s">
        <v>71</v>
      </c>
      <c r="F11" t="s">
        <v>150</v>
      </c>
      <c r="G11" t="s">
        <v>126</v>
      </c>
      <c r="H11">
        <v>2</v>
      </c>
      <c r="I11" t="s">
        <v>148</v>
      </c>
    </row>
    <row r="12" spans="1:9" x14ac:dyDescent="0.25">
      <c r="A12" t="s">
        <v>151</v>
      </c>
      <c r="B12" t="s">
        <v>152</v>
      </c>
      <c r="C12">
        <v>6</v>
      </c>
      <c r="D12" s="9" t="str">
        <f>IF('01_CONFIG'!$B$3="","",'01_CONFIG'!$B$3+C12-1)</f>
        <v/>
      </c>
      <c r="E12" t="s">
        <v>71</v>
      </c>
      <c r="F12" t="s">
        <v>153</v>
      </c>
      <c r="G12" t="s">
        <v>126</v>
      </c>
      <c r="H12">
        <v>1</v>
      </c>
      <c r="I12" t="s">
        <v>154</v>
      </c>
    </row>
    <row r="13" spans="1:9" x14ac:dyDescent="0.25">
      <c r="A13" t="s">
        <v>155</v>
      </c>
      <c r="B13" t="s">
        <v>152</v>
      </c>
      <c r="C13">
        <v>6</v>
      </c>
      <c r="D13" s="9" t="str">
        <f>IF('01_CONFIG'!$B$3="","",'01_CONFIG'!$B$3+C13-1)</f>
        <v/>
      </c>
      <c r="E13" t="s">
        <v>71</v>
      </c>
      <c r="F13" t="s">
        <v>156</v>
      </c>
      <c r="G13" t="s">
        <v>122</v>
      </c>
      <c r="H13">
        <v>2</v>
      </c>
      <c r="I13" t="s">
        <v>154</v>
      </c>
    </row>
    <row r="14" spans="1:9" x14ac:dyDescent="0.25">
      <c r="A14" t="s">
        <v>157</v>
      </c>
      <c r="B14" t="s">
        <v>158</v>
      </c>
      <c r="C14">
        <v>7</v>
      </c>
      <c r="D14" s="9" t="str">
        <f>IF('01_CONFIG'!$B$3="","",'01_CONFIG'!$B$3+C14-1)</f>
        <v/>
      </c>
      <c r="E14" t="s">
        <v>71</v>
      </c>
      <c r="F14" t="s">
        <v>159</v>
      </c>
      <c r="G14" t="s">
        <v>126</v>
      </c>
      <c r="H14">
        <v>1</v>
      </c>
      <c r="I14" t="s">
        <v>160</v>
      </c>
    </row>
    <row r="15" spans="1:9" x14ac:dyDescent="0.25">
      <c r="A15" t="s">
        <v>161</v>
      </c>
      <c r="B15" t="s">
        <v>158</v>
      </c>
      <c r="C15">
        <v>7</v>
      </c>
      <c r="D15" s="9" t="str">
        <f>IF('01_CONFIG'!$B$3="","",'01_CONFIG'!$B$3+C15-1)</f>
        <v/>
      </c>
      <c r="E15" t="s">
        <v>71</v>
      </c>
      <c r="F15" t="s">
        <v>162</v>
      </c>
      <c r="G15" t="s">
        <v>122</v>
      </c>
      <c r="H15">
        <v>2</v>
      </c>
      <c r="I15" t="s">
        <v>160</v>
      </c>
    </row>
    <row r="16" spans="1:9" x14ac:dyDescent="0.25">
      <c r="A16" t="s">
        <v>163</v>
      </c>
      <c r="B16" t="s">
        <v>164</v>
      </c>
      <c r="C16">
        <v>1</v>
      </c>
      <c r="D16" s="9" t="str">
        <f>IF('01_CONFIG'!$B$3="","",'01_CONFIG'!$B$3+C16-1)</f>
        <v/>
      </c>
      <c r="E16" t="s">
        <v>79</v>
      </c>
      <c r="F16" t="s">
        <v>165</v>
      </c>
      <c r="G16" t="s">
        <v>126</v>
      </c>
      <c r="H16">
        <v>1</v>
      </c>
      <c r="I16" t="s">
        <v>166</v>
      </c>
    </row>
    <row r="17" spans="1:9" x14ac:dyDescent="0.25">
      <c r="A17" t="s">
        <v>167</v>
      </c>
      <c r="B17" t="s">
        <v>164</v>
      </c>
      <c r="C17">
        <v>1</v>
      </c>
      <c r="D17" s="9" t="str">
        <f>IF('01_CONFIG'!$B$3="","",'01_CONFIG'!$B$3+C17-1)</f>
        <v/>
      </c>
      <c r="E17" t="s">
        <v>79</v>
      </c>
      <c r="F17" t="s">
        <v>168</v>
      </c>
      <c r="G17" t="s">
        <v>122</v>
      </c>
      <c r="H17">
        <v>2</v>
      </c>
      <c r="I17" t="s">
        <v>166</v>
      </c>
    </row>
    <row r="18" spans="1:9" x14ac:dyDescent="0.25">
      <c r="A18" t="s">
        <v>169</v>
      </c>
      <c r="B18" t="s">
        <v>170</v>
      </c>
      <c r="C18">
        <v>2</v>
      </c>
      <c r="D18" s="9" t="str">
        <f>IF('01_CONFIG'!$B$3="","",'01_CONFIG'!$B$3+C18-1)</f>
        <v/>
      </c>
      <c r="E18" t="s">
        <v>79</v>
      </c>
      <c r="F18" t="s">
        <v>171</v>
      </c>
      <c r="G18" t="s">
        <v>126</v>
      </c>
      <c r="H18">
        <v>1</v>
      </c>
      <c r="I18" t="s">
        <v>172</v>
      </c>
    </row>
    <row r="19" spans="1:9" x14ac:dyDescent="0.25">
      <c r="A19" t="s">
        <v>173</v>
      </c>
      <c r="B19" t="s">
        <v>170</v>
      </c>
      <c r="C19">
        <v>2</v>
      </c>
      <c r="D19" s="9" t="str">
        <f>IF('01_CONFIG'!$B$3="","",'01_CONFIG'!$B$3+C19-1)</f>
        <v/>
      </c>
      <c r="E19" t="s">
        <v>79</v>
      </c>
      <c r="F19" t="s">
        <v>174</v>
      </c>
      <c r="G19" t="s">
        <v>122</v>
      </c>
      <c r="H19">
        <v>2</v>
      </c>
      <c r="I19" t="s">
        <v>172</v>
      </c>
    </row>
    <row r="20" spans="1:9" x14ac:dyDescent="0.25">
      <c r="A20" t="s">
        <v>175</v>
      </c>
      <c r="B20" t="s">
        <v>176</v>
      </c>
      <c r="C20">
        <v>3</v>
      </c>
      <c r="D20" s="9" t="str">
        <f>IF('01_CONFIG'!$B$3="","",'01_CONFIG'!$B$3+C20-1)</f>
        <v/>
      </c>
      <c r="E20" t="s">
        <v>79</v>
      </c>
      <c r="F20" t="s">
        <v>177</v>
      </c>
      <c r="G20" t="s">
        <v>122</v>
      </c>
      <c r="H20">
        <v>1</v>
      </c>
      <c r="I20" t="s">
        <v>178</v>
      </c>
    </row>
    <row r="21" spans="1:9" x14ac:dyDescent="0.25">
      <c r="A21" t="s">
        <v>179</v>
      </c>
      <c r="B21" t="s">
        <v>176</v>
      </c>
      <c r="C21">
        <v>3</v>
      </c>
      <c r="D21" s="9" t="str">
        <f>IF('01_CONFIG'!$B$3="","",'01_CONFIG'!$B$3+C21-1)</f>
        <v/>
      </c>
      <c r="E21" t="s">
        <v>79</v>
      </c>
      <c r="F21" t="s">
        <v>180</v>
      </c>
      <c r="G21" t="s">
        <v>126</v>
      </c>
      <c r="H21">
        <v>2</v>
      </c>
      <c r="I21" t="s">
        <v>178</v>
      </c>
    </row>
    <row r="22" spans="1:9" x14ac:dyDescent="0.25">
      <c r="A22" t="s">
        <v>181</v>
      </c>
      <c r="B22" t="s">
        <v>182</v>
      </c>
      <c r="C22">
        <v>4</v>
      </c>
      <c r="D22" s="9" t="str">
        <f>IF('01_CONFIG'!$B$3="","",'01_CONFIG'!$B$3+C22-1)</f>
        <v/>
      </c>
      <c r="E22" t="s">
        <v>79</v>
      </c>
      <c r="F22" t="s">
        <v>183</v>
      </c>
      <c r="G22" t="s">
        <v>122</v>
      </c>
      <c r="H22">
        <v>1</v>
      </c>
      <c r="I22" t="s">
        <v>184</v>
      </c>
    </row>
    <row r="23" spans="1:9" x14ac:dyDescent="0.25">
      <c r="A23" t="s">
        <v>185</v>
      </c>
      <c r="B23" t="s">
        <v>182</v>
      </c>
      <c r="C23">
        <v>4</v>
      </c>
      <c r="D23" s="9" t="str">
        <f>IF('01_CONFIG'!$B$3="","",'01_CONFIG'!$B$3+C23-1)</f>
        <v/>
      </c>
      <c r="E23" t="s">
        <v>79</v>
      </c>
      <c r="F23" t="s">
        <v>186</v>
      </c>
      <c r="G23" t="s">
        <v>126</v>
      </c>
      <c r="H23">
        <v>2</v>
      </c>
      <c r="I23" t="s">
        <v>184</v>
      </c>
    </row>
    <row r="24" spans="1:9" x14ac:dyDescent="0.25">
      <c r="A24" t="s">
        <v>187</v>
      </c>
      <c r="B24" t="s">
        <v>188</v>
      </c>
      <c r="C24">
        <v>5</v>
      </c>
      <c r="D24" s="9" t="str">
        <f>IF('01_CONFIG'!$B$3="","",'01_CONFIG'!$B$3+C24-1)</f>
        <v/>
      </c>
      <c r="E24" t="s">
        <v>79</v>
      </c>
      <c r="F24" t="s">
        <v>189</v>
      </c>
      <c r="G24" t="s">
        <v>126</v>
      </c>
      <c r="H24">
        <v>1</v>
      </c>
      <c r="I24" t="s">
        <v>190</v>
      </c>
    </row>
    <row r="25" spans="1:9" x14ac:dyDescent="0.25">
      <c r="A25" t="s">
        <v>191</v>
      </c>
      <c r="B25" t="s">
        <v>188</v>
      </c>
      <c r="C25">
        <v>5</v>
      </c>
      <c r="D25" s="9" t="str">
        <f>IF('01_CONFIG'!$B$3="","",'01_CONFIG'!$B$3+C25-1)</f>
        <v/>
      </c>
      <c r="E25" t="s">
        <v>79</v>
      </c>
      <c r="F25" t="s">
        <v>192</v>
      </c>
      <c r="G25" t="s">
        <v>122</v>
      </c>
      <c r="H25">
        <v>2</v>
      </c>
      <c r="I25" t="s">
        <v>190</v>
      </c>
    </row>
    <row r="26" spans="1:9" x14ac:dyDescent="0.25">
      <c r="A26" t="s">
        <v>193</v>
      </c>
      <c r="B26" t="s">
        <v>194</v>
      </c>
      <c r="C26">
        <v>6</v>
      </c>
      <c r="D26" s="9" t="str">
        <f>IF('01_CONFIG'!$B$3="","",'01_CONFIG'!$B$3+C26-1)</f>
        <v/>
      </c>
      <c r="E26" t="s">
        <v>79</v>
      </c>
      <c r="F26" t="s">
        <v>195</v>
      </c>
      <c r="G26" t="s">
        <v>122</v>
      </c>
      <c r="H26">
        <v>1</v>
      </c>
      <c r="I26" t="s">
        <v>196</v>
      </c>
    </row>
    <row r="27" spans="1:9" x14ac:dyDescent="0.25">
      <c r="A27" t="s">
        <v>197</v>
      </c>
      <c r="B27" t="s">
        <v>194</v>
      </c>
      <c r="C27">
        <v>6</v>
      </c>
      <c r="D27" s="9" t="str">
        <f>IF('01_CONFIG'!$B$3="","",'01_CONFIG'!$B$3+C27-1)</f>
        <v/>
      </c>
      <c r="E27" t="s">
        <v>79</v>
      </c>
      <c r="F27" t="s">
        <v>198</v>
      </c>
      <c r="G27" t="s">
        <v>126</v>
      </c>
      <c r="H27">
        <v>2</v>
      </c>
      <c r="I27" t="s">
        <v>196</v>
      </c>
    </row>
    <row r="28" spans="1:9" x14ac:dyDescent="0.25">
      <c r="A28" t="s">
        <v>199</v>
      </c>
      <c r="B28" t="s">
        <v>200</v>
      </c>
      <c r="C28">
        <v>7</v>
      </c>
      <c r="D28" s="9" t="str">
        <f>IF('01_CONFIG'!$B$3="","",'01_CONFIG'!$B$3+C28-1)</f>
        <v/>
      </c>
      <c r="E28" t="s">
        <v>79</v>
      </c>
      <c r="F28" t="s">
        <v>201</v>
      </c>
      <c r="G28" t="s">
        <v>126</v>
      </c>
      <c r="H28">
        <v>1</v>
      </c>
      <c r="I28" t="s">
        <v>202</v>
      </c>
    </row>
    <row r="29" spans="1:9" x14ac:dyDescent="0.25">
      <c r="A29" t="s">
        <v>203</v>
      </c>
      <c r="B29" t="s">
        <v>200</v>
      </c>
      <c r="C29">
        <v>7</v>
      </c>
      <c r="D29" s="9" t="str">
        <f>IF('01_CONFIG'!$B$3="","",'01_CONFIG'!$B$3+C29-1)</f>
        <v/>
      </c>
      <c r="E29" t="s">
        <v>79</v>
      </c>
      <c r="F29" t="s">
        <v>204</v>
      </c>
      <c r="G29" t="s">
        <v>122</v>
      </c>
      <c r="H29">
        <v>2</v>
      </c>
      <c r="I29" t="s">
        <v>202</v>
      </c>
    </row>
    <row r="30" spans="1:9" x14ac:dyDescent="0.25">
      <c r="A30" t="s">
        <v>205</v>
      </c>
      <c r="B30" t="s">
        <v>206</v>
      </c>
      <c r="C30">
        <v>1</v>
      </c>
      <c r="D30" s="9" t="str">
        <f>IF('01_CONFIG'!$B$3="","",'01_CONFIG'!$B$3+C30-1)</f>
        <v/>
      </c>
      <c r="E30" t="s">
        <v>87</v>
      </c>
      <c r="F30" t="s">
        <v>207</v>
      </c>
      <c r="G30" t="s">
        <v>122</v>
      </c>
      <c r="H30">
        <v>1</v>
      </c>
      <c r="I30" t="s">
        <v>208</v>
      </c>
    </row>
    <row r="31" spans="1:9" x14ac:dyDescent="0.25">
      <c r="A31" t="s">
        <v>209</v>
      </c>
      <c r="B31" t="s">
        <v>206</v>
      </c>
      <c r="C31">
        <v>1</v>
      </c>
      <c r="D31" s="9" t="str">
        <f>IF('01_CONFIG'!$B$3="","",'01_CONFIG'!$B$3+C31-1)</f>
        <v/>
      </c>
      <c r="E31" t="s">
        <v>87</v>
      </c>
      <c r="F31" t="s">
        <v>210</v>
      </c>
      <c r="G31" t="s">
        <v>126</v>
      </c>
      <c r="H31">
        <v>2</v>
      </c>
      <c r="I31" t="s">
        <v>208</v>
      </c>
    </row>
    <row r="32" spans="1:9" x14ac:dyDescent="0.25">
      <c r="A32" t="s">
        <v>211</v>
      </c>
      <c r="B32" t="s">
        <v>212</v>
      </c>
      <c r="C32">
        <v>2</v>
      </c>
      <c r="D32" s="9" t="str">
        <f>IF('01_CONFIG'!$B$3="","",'01_CONFIG'!$B$3+C32-1)</f>
        <v/>
      </c>
      <c r="E32" t="s">
        <v>87</v>
      </c>
      <c r="F32" t="s">
        <v>213</v>
      </c>
      <c r="G32" t="s">
        <v>122</v>
      </c>
      <c r="H32">
        <v>1</v>
      </c>
      <c r="I32" t="s">
        <v>214</v>
      </c>
    </row>
    <row r="33" spans="1:9" x14ac:dyDescent="0.25">
      <c r="A33" t="s">
        <v>215</v>
      </c>
      <c r="B33" t="s">
        <v>212</v>
      </c>
      <c r="C33">
        <v>2</v>
      </c>
      <c r="D33" s="9" t="str">
        <f>IF('01_CONFIG'!$B$3="","",'01_CONFIG'!$B$3+C33-1)</f>
        <v/>
      </c>
      <c r="E33" t="s">
        <v>87</v>
      </c>
      <c r="F33" t="s">
        <v>216</v>
      </c>
      <c r="G33" t="s">
        <v>126</v>
      </c>
      <c r="H33">
        <v>2</v>
      </c>
      <c r="I33" t="s">
        <v>214</v>
      </c>
    </row>
    <row r="34" spans="1:9" x14ac:dyDescent="0.25">
      <c r="A34" t="s">
        <v>217</v>
      </c>
      <c r="B34" t="s">
        <v>218</v>
      </c>
      <c r="C34">
        <v>3</v>
      </c>
      <c r="D34" s="9" t="str">
        <f>IF('01_CONFIG'!$B$3="","",'01_CONFIG'!$B$3+C34-1)</f>
        <v/>
      </c>
      <c r="E34" t="s">
        <v>87</v>
      </c>
      <c r="F34" t="s">
        <v>219</v>
      </c>
      <c r="G34" t="s">
        <v>126</v>
      </c>
      <c r="H34">
        <v>1</v>
      </c>
      <c r="I34" t="s">
        <v>220</v>
      </c>
    </row>
    <row r="35" spans="1:9" x14ac:dyDescent="0.25">
      <c r="A35" t="s">
        <v>221</v>
      </c>
      <c r="B35" t="s">
        <v>218</v>
      </c>
      <c r="C35">
        <v>3</v>
      </c>
      <c r="D35" s="9" t="str">
        <f>IF('01_CONFIG'!$B$3="","",'01_CONFIG'!$B$3+C35-1)</f>
        <v/>
      </c>
      <c r="E35" t="s">
        <v>87</v>
      </c>
      <c r="F35" t="s">
        <v>222</v>
      </c>
      <c r="G35" t="s">
        <v>122</v>
      </c>
      <c r="H35">
        <v>2</v>
      </c>
      <c r="I35" t="s">
        <v>220</v>
      </c>
    </row>
    <row r="36" spans="1:9" x14ac:dyDescent="0.25">
      <c r="A36" t="s">
        <v>223</v>
      </c>
      <c r="B36" t="s">
        <v>224</v>
      </c>
      <c r="C36">
        <v>4</v>
      </c>
      <c r="D36" s="9" t="str">
        <f>IF('01_CONFIG'!$B$3="","",'01_CONFIG'!$B$3+C36-1)</f>
        <v/>
      </c>
      <c r="E36" t="s">
        <v>87</v>
      </c>
      <c r="F36" t="s">
        <v>225</v>
      </c>
      <c r="G36" t="s">
        <v>122</v>
      </c>
      <c r="H36">
        <v>1</v>
      </c>
      <c r="I36" t="s">
        <v>226</v>
      </c>
    </row>
    <row r="37" spans="1:9" x14ac:dyDescent="0.25">
      <c r="A37" t="s">
        <v>227</v>
      </c>
      <c r="B37" t="s">
        <v>224</v>
      </c>
      <c r="C37">
        <v>4</v>
      </c>
      <c r="D37" s="9" t="str">
        <f>IF('01_CONFIG'!$B$3="","",'01_CONFIG'!$B$3+C37-1)</f>
        <v/>
      </c>
      <c r="E37" t="s">
        <v>87</v>
      </c>
      <c r="F37" t="s">
        <v>228</v>
      </c>
      <c r="G37" t="s">
        <v>126</v>
      </c>
      <c r="H37">
        <v>2</v>
      </c>
      <c r="I37" t="s">
        <v>226</v>
      </c>
    </row>
    <row r="38" spans="1:9" x14ac:dyDescent="0.25">
      <c r="A38" t="s">
        <v>229</v>
      </c>
      <c r="B38" t="s">
        <v>230</v>
      </c>
      <c r="C38">
        <v>5</v>
      </c>
      <c r="D38" s="9" t="str">
        <f>IF('01_CONFIG'!$B$3="","",'01_CONFIG'!$B$3+C38-1)</f>
        <v/>
      </c>
      <c r="E38" t="s">
        <v>87</v>
      </c>
      <c r="F38" t="s">
        <v>231</v>
      </c>
      <c r="G38" t="s">
        <v>126</v>
      </c>
      <c r="H38">
        <v>1</v>
      </c>
      <c r="I38" t="s">
        <v>232</v>
      </c>
    </row>
    <row r="39" spans="1:9" x14ac:dyDescent="0.25">
      <c r="A39" t="s">
        <v>233</v>
      </c>
      <c r="B39" t="s">
        <v>230</v>
      </c>
      <c r="C39">
        <v>5</v>
      </c>
      <c r="D39" s="9" t="str">
        <f>IF('01_CONFIG'!$B$3="","",'01_CONFIG'!$B$3+C39-1)</f>
        <v/>
      </c>
      <c r="E39" t="s">
        <v>87</v>
      </c>
      <c r="F39" t="s">
        <v>234</v>
      </c>
      <c r="G39" t="s">
        <v>122</v>
      </c>
      <c r="H39">
        <v>2</v>
      </c>
      <c r="I39" t="s">
        <v>232</v>
      </c>
    </row>
    <row r="40" spans="1:9" x14ac:dyDescent="0.25">
      <c r="A40" t="s">
        <v>235</v>
      </c>
      <c r="B40" t="s">
        <v>236</v>
      </c>
      <c r="C40">
        <v>6</v>
      </c>
      <c r="D40" s="9" t="str">
        <f>IF('01_CONFIG'!$B$3="","",'01_CONFIG'!$B$3+C40-1)</f>
        <v/>
      </c>
      <c r="E40" t="s">
        <v>87</v>
      </c>
      <c r="F40" t="s">
        <v>237</v>
      </c>
      <c r="G40" t="s">
        <v>126</v>
      </c>
      <c r="H40">
        <v>1</v>
      </c>
      <c r="I40" t="s">
        <v>238</v>
      </c>
    </row>
    <row r="41" spans="1:9" x14ac:dyDescent="0.25">
      <c r="A41" t="s">
        <v>239</v>
      </c>
      <c r="B41" t="s">
        <v>236</v>
      </c>
      <c r="C41">
        <v>6</v>
      </c>
      <c r="D41" s="9" t="str">
        <f>IF('01_CONFIG'!$B$3="","",'01_CONFIG'!$B$3+C41-1)</f>
        <v/>
      </c>
      <c r="E41" t="s">
        <v>87</v>
      </c>
      <c r="F41" t="s">
        <v>240</v>
      </c>
      <c r="G41" t="s">
        <v>122</v>
      </c>
      <c r="H41">
        <v>2</v>
      </c>
      <c r="I41" t="s">
        <v>238</v>
      </c>
    </row>
    <row r="42" spans="1:9" x14ac:dyDescent="0.25">
      <c r="A42" t="s">
        <v>241</v>
      </c>
      <c r="B42" t="s">
        <v>242</v>
      </c>
      <c r="C42">
        <v>7</v>
      </c>
      <c r="D42" s="9" t="str">
        <f>IF('01_CONFIG'!$B$3="","",'01_CONFIG'!$B$3+C42-1)</f>
        <v/>
      </c>
      <c r="E42" t="s">
        <v>87</v>
      </c>
      <c r="F42" t="s">
        <v>243</v>
      </c>
      <c r="G42" t="s">
        <v>122</v>
      </c>
      <c r="H42">
        <v>1</v>
      </c>
      <c r="I42" t="s">
        <v>244</v>
      </c>
    </row>
    <row r="43" spans="1:9" x14ac:dyDescent="0.25">
      <c r="A43" t="s">
        <v>245</v>
      </c>
      <c r="B43" t="s">
        <v>242</v>
      </c>
      <c r="C43">
        <v>7</v>
      </c>
      <c r="D43" s="9" t="str">
        <f>IF('01_CONFIG'!$B$3="","",'01_CONFIG'!$B$3+C43-1)</f>
        <v/>
      </c>
      <c r="E43" t="s">
        <v>87</v>
      </c>
      <c r="F43" t="s">
        <v>246</v>
      </c>
      <c r="G43" t="s">
        <v>126</v>
      </c>
      <c r="H43">
        <v>2</v>
      </c>
      <c r="I43" t="s">
        <v>244</v>
      </c>
    </row>
    <row r="44" spans="1:9" x14ac:dyDescent="0.25">
      <c r="A44" t="s">
        <v>247</v>
      </c>
      <c r="B44" t="s">
        <v>248</v>
      </c>
      <c r="C44">
        <v>1</v>
      </c>
      <c r="D44" s="9" t="str">
        <f>IF('01_CONFIG'!$B$3="","",'01_CONFIG'!$B$3+C44-1)</f>
        <v/>
      </c>
      <c r="E44" t="s">
        <v>95</v>
      </c>
      <c r="F44" t="s">
        <v>249</v>
      </c>
      <c r="G44" t="s">
        <v>126</v>
      </c>
      <c r="H44">
        <v>1</v>
      </c>
      <c r="I44" t="s">
        <v>250</v>
      </c>
    </row>
    <row r="45" spans="1:9" x14ac:dyDescent="0.25">
      <c r="A45" t="s">
        <v>251</v>
      </c>
      <c r="B45" t="s">
        <v>248</v>
      </c>
      <c r="C45">
        <v>1</v>
      </c>
      <c r="D45" s="9" t="str">
        <f>IF('01_CONFIG'!$B$3="","",'01_CONFIG'!$B$3+C45-1)</f>
        <v/>
      </c>
      <c r="E45" t="s">
        <v>95</v>
      </c>
      <c r="F45" t="s">
        <v>252</v>
      </c>
      <c r="G45" t="s">
        <v>122</v>
      </c>
      <c r="H45">
        <v>2</v>
      </c>
      <c r="I45" t="s">
        <v>250</v>
      </c>
    </row>
    <row r="46" spans="1:9" x14ac:dyDescent="0.25">
      <c r="A46" t="s">
        <v>253</v>
      </c>
      <c r="B46" t="s">
        <v>254</v>
      </c>
      <c r="C46">
        <v>2</v>
      </c>
      <c r="D46" s="9" t="str">
        <f>IF('01_CONFIG'!$B$3="","",'01_CONFIG'!$B$3+C46-1)</f>
        <v/>
      </c>
      <c r="E46" t="s">
        <v>95</v>
      </c>
      <c r="F46" t="s">
        <v>255</v>
      </c>
      <c r="G46" t="s">
        <v>122</v>
      </c>
      <c r="H46">
        <v>1</v>
      </c>
      <c r="I46" t="s">
        <v>256</v>
      </c>
    </row>
    <row r="47" spans="1:9" x14ac:dyDescent="0.25">
      <c r="A47" t="s">
        <v>257</v>
      </c>
      <c r="B47" t="s">
        <v>254</v>
      </c>
      <c r="C47">
        <v>2</v>
      </c>
      <c r="D47" s="9" t="str">
        <f>IF('01_CONFIG'!$B$3="","",'01_CONFIG'!$B$3+C47-1)</f>
        <v/>
      </c>
      <c r="E47" t="s">
        <v>95</v>
      </c>
      <c r="F47" t="s">
        <v>258</v>
      </c>
      <c r="G47" t="s">
        <v>126</v>
      </c>
      <c r="H47">
        <v>2</v>
      </c>
      <c r="I47" t="s">
        <v>256</v>
      </c>
    </row>
    <row r="48" spans="1:9" x14ac:dyDescent="0.25">
      <c r="A48" t="s">
        <v>259</v>
      </c>
      <c r="B48" t="s">
        <v>260</v>
      </c>
      <c r="C48">
        <v>3</v>
      </c>
      <c r="D48" s="9" t="str">
        <f>IF('01_CONFIG'!$B$3="","",'01_CONFIG'!$B$3+C48-1)</f>
        <v/>
      </c>
      <c r="E48" t="s">
        <v>95</v>
      </c>
      <c r="F48" t="s">
        <v>261</v>
      </c>
      <c r="G48" t="s">
        <v>126</v>
      </c>
      <c r="H48">
        <v>1</v>
      </c>
      <c r="I48" t="s">
        <v>262</v>
      </c>
    </row>
    <row r="49" spans="1:9" x14ac:dyDescent="0.25">
      <c r="A49" t="s">
        <v>263</v>
      </c>
      <c r="B49" t="s">
        <v>260</v>
      </c>
      <c r="C49">
        <v>3</v>
      </c>
      <c r="D49" s="9" t="str">
        <f>IF('01_CONFIG'!$B$3="","",'01_CONFIG'!$B$3+C49-1)</f>
        <v/>
      </c>
      <c r="E49" t="s">
        <v>95</v>
      </c>
      <c r="F49" t="s">
        <v>264</v>
      </c>
      <c r="G49" t="s">
        <v>122</v>
      </c>
      <c r="H49">
        <v>2</v>
      </c>
      <c r="I49" t="s">
        <v>262</v>
      </c>
    </row>
    <row r="50" spans="1:9" x14ac:dyDescent="0.25">
      <c r="A50" t="s">
        <v>265</v>
      </c>
      <c r="B50" t="s">
        <v>266</v>
      </c>
      <c r="C50">
        <v>4</v>
      </c>
      <c r="D50" s="9" t="str">
        <f>IF('01_CONFIG'!$B$3="","",'01_CONFIG'!$B$3+C50-1)</f>
        <v/>
      </c>
      <c r="E50" t="s">
        <v>95</v>
      </c>
      <c r="F50" t="s">
        <v>267</v>
      </c>
      <c r="G50" t="s">
        <v>126</v>
      </c>
      <c r="H50">
        <v>1</v>
      </c>
      <c r="I50" t="s">
        <v>268</v>
      </c>
    </row>
    <row r="51" spans="1:9" x14ac:dyDescent="0.25">
      <c r="A51" t="s">
        <v>269</v>
      </c>
      <c r="B51" t="s">
        <v>266</v>
      </c>
      <c r="C51">
        <v>4</v>
      </c>
      <c r="D51" s="9" t="str">
        <f>IF('01_CONFIG'!$B$3="","",'01_CONFIG'!$B$3+C51-1)</f>
        <v/>
      </c>
      <c r="E51" t="s">
        <v>95</v>
      </c>
      <c r="F51" t="s">
        <v>270</v>
      </c>
      <c r="G51" t="s">
        <v>122</v>
      </c>
      <c r="H51">
        <v>2</v>
      </c>
      <c r="I51" t="s">
        <v>268</v>
      </c>
    </row>
    <row r="52" spans="1:9" x14ac:dyDescent="0.25">
      <c r="A52" t="s">
        <v>271</v>
      </c>
      <c r="B52" t="s">
        <v>272</v>
      </c>
      <c r="C52">
        <v>5</v>
      </c>
      <c r="D52" s="9" t="str">
        <f>IF('01_CONFIG'!$B$3="","",'01_CONFIG'!$B$3+C52-1)</f>
        <v/>
      </c>
      <c r="E52" t="s">
        <v>95</v>
      </c>
      <c r="F52" t="s">
        <v>273</v>
      </c>
      <c r="G52" t="s">
        <v>126</v>
      </c>
      <c r="H52">
        <v>1</v>
      </c>
      <c r="I52" t="s">
        <v>274</v>
      </c>
    </row>
    <row r="53" spans="1:9" x14ac:dyDescent="0.25">
      <c r="A53" t="s">
        <v>275</v>
      </c>
      <c r="B53" t="s">
        <v>272</v>
      </c>
      <c r="C53">
        <v>5</v>
      </c>
      <c r="D53" s="9" t="str">
        <f>IF('01_CONFIG'!$B$3="","",'01_CONFIG'!$B$3+C53-1)</f>
        <v/>
      </c>
      <c r="E53" t="s">
        <v>95</v>
      </c>
      <c r="F53" t="s">
        <v>276</v>
      </c>
      <c r="G53" t="s">
        <v>122</v>
      </c>
      <c r="H53">
        <v>2</v>
      </c>
      <c r="I53" t="s">
        <v>274</v>
      </c>
    </row>
    <row r="54" spans="1:9" x14ac:dyDescent="0.25">
      <c r="A54" t="s">
        <v>277</v>
      </c>
      <c r="B54" t="s">
        <v>278</v>
      </c>
      <c r="C54">
        <v>6</v>
      </c>
      <c r="D54" s="9" t="str">
        <f>IF('01_CONFIG'!$B$3="","",'01_CONFIG'!$B$3+C54-1)</f>
        <v/>
      </c>
      <c r="E54" t="s">
        <v>95</v>
      </c>
      <c r="F54" t="s">
        <v>279</v>
      </c>
      <c r="G54" t="s">
        <v>122</v>
      </c>
      <c r="H54">
        <v>1</v>
      </c>
      <c r="I54" t="s">
        <v>280</v>
      </c>
    </row>
    <row r="55" spans="1:9" x14ac:dyDescent="0.25">
      <c r="A55" t="s">
        <v>281</v>
      </c>
      <c r="B55" t="s">
        <v>278</v>
      </c>
      <c r="C55">
        <v>6</v>
      </c>
      <c r="D55" s="9" t="str">
        <f>IF('01_CONFIG'!$B$3="","",'01_CONFIG'!$B$3+C55-1)</f>
        <v/>
      </c>
      <c r="E55" t="s">
        <v>95</v>
      </c>
      <c r="F55" t="s">
        <v>282</v>
      </c>
      <c r="G55" t="s">
        <v>126</v>
      </c>
      <c r="H55">
        <v>2</v>
      </c>
      <c r="I55" t="s">
        <v>280</v>
      </c>
    </row>
    <row r="56" spans="1:9" x14ac:dyDescent="0.25">
      <c r="A56" t="s">
        <v>283</v>
      </c>
      <c r="B56" t="s">
        <v>284</v>
      </c>
      <c r="C56">
        <v>7</v>
      </c>
      <c r="D56" s="9" t="str">
        <f>IF('01_CONFIG'!$B$3="","",'01_CONFIG'!$B$3+C56-1)</f>
        <v/>
      </c>
      <c r="E56" t="s">
        <v>95</v>
      </c>
      <c r="F56" t="s">
        <v>285</v>
      </c>
      <c r="G56" t="s">
        <v>122</v>
      </c>
      <c r="H56">
        <v>1</v>
      </c>
      <c r="I56" t="s">
        <v>286</v>
      </c>
    </row>
    <row r="57" spans="1:9" x14ac:dyDescent="0.25">
      <c r="A57" t="s">
        <v>287</v>
      </c>
      <c r="B57" t="s">
        <v>284</v>
      </c>
      <c r="C57">
        <v>7</v>
      </c>
      <c r="D57" s="9" t="str">
        <f>IF('01_CONFIG'!$B$3="","",'01_CONFIG'!$B$3+C57-1)</f>
        <v/>
      </c>
      <c r="E57" t="s">
        <v>95</v>
      </c>
      <c r="F57" t="s">
        <v>288</v>
      </c>
      <c r="G57" t="s">
        <v>126</v>
      </c>
      <c r="H57">
        <v>2</v>
      </c>
      <c r="I57" t="s">
        <v>286</v>
      </c>
    </row>
    <row r="58" spans="1:9" x14ac:dyDescent="0.25">
      <c r="A58" t="s">
        <v>289</v>
      </c>
      <c r="B58" t="s">
        <v>290</v>
      </c>
      <c r="C58">
        <v>1</v>
      </c>
      <c r="D58" s="9" t="str">
        <f>IF('01_CONFIG'!$B$3="","",'01_CONFIG'!$B$3+C58-1)</f>
        <v/>
      </c>
      <c r="E58" t="s">
        <v>103</v>
      </c>
      <c r="F58" t="s">
        <v>291</v>
      </c>
      <c r="G58" t="s">
        <v>122</v>
      </c>
      <c r="H58">
        <v>1</v>
      </c>
      <c r="I58" t="s">
        <v>292</v>
      </c>
    </row>
    <row r="59" spans="1:9" x14ac:dyDescent="0.25">
      <c r="A59" t="s">
        <v>293</v>
      </c>
      <c r="B59" t="s">
        <v>290</v>
      </c>
      <c r="C59">
        <v>1</v>
      </c>
      <c r="D59" s="9" t="str">
        <f>IF('01_CONFIG'!$B$3="","",'01_CONFIG'!$B$3+C59-1)</f>
        <v/>
      </c>
      <c r="E59" t="s">
        <v>103</v>
      </c>
      <c r="F59" t="s">
        <v>294</v>
      </c>
      <c r="G59" t="s">
        <v>126</v>
      </c>
      <c r="H59">
        <v>2</v>
      </c>
      <c r="I59" t="s">
        <v>292</v>
      </c>
    </row>
    <row r="60" spans="1:9" x14ac:dyDescent="0.25">
      <c r="A60" t="s">
        <v>295</v>
      </c>
      <c r="B60" t="s">
        <v>296</v>
      </c>
      <c r="C60">
        <v>2</v>
      </c>
      <c r="D60" s="9" t="str">
        <f>IF('01_CONFIG'!$B$3="","",'01_CONFIG'!$B$3+C60-1)</f>
        <v/>
      </c>
      <c r="E60" t="s">
        <v>103</v>
      </c>
      <c r="F60" t="s">
        <v>297</v>
      </c>
      <c r="G60" t="s">
        <v>122</v>
      </c>
      <c r="H60">
        <v>1</v>
      </c>
      <c r="I60" t="s">
        <v>298</v>
      </c>
    </row>
    <row r="61" spans="1:9" x14ac:dyDescent="0.25">
      <c r="A61" t="s">
        <v>299</v>
      </c>
      <c r="B61" t="s">
        <v>296</v>
      </c>
      <c r="C61">
        <v>2</v>
      </c>
      <c r="D61" s="9" t="str">
        <f>IF('01_CONFIG'!$B$3="","",'01_CONFIG'!$B$3+C61-1)</f>
        <v/>
      </c>
      <c r="E61" t="s">
        <v>103</v>
      </c>
      <c r="F61" t="s">
        <v>300</v>
      </c>
      <c r="G61" t="s">
        <v>126</v>
      </c>
      <c r="H61">
        <v>2</v>
      </c>
      <c r="I61" t="s">
        <v>298</v>
      </c>
    </row>
    <row r="62" spans="1:9" x14ac:dyDescent="0.25">
      <c r="A62" t="s">
        <v>301</v>
      </c>
      <c r="B62" t="s">
        <v>302</v>
      </c>
      <c r="C62">
        <v>3</v>
      </c>
      <c r="D62" s="9" t="str">
        <f>IF('01_CONFIG'!$B$3="","",'01_CONFIG'!$B$3+C62-1)</f>
        <v/>
      </c>
      <c r="E62" t="s">
        <v>103</v>
      </c>
      <c r="F62" t="s">
        <v>303</v>
      </c>
      <c r="G62" t="s">
        <v>126</v>
      </c>
      <c r="H62">
        <v>1</v>
      </c>
      <c r="I62" t="s">
        <v>304</v>
      </c>
    </row>
    <row r="63" spans="1:9" x14ac:dyDescent="0.25">
      <c r="A63" t="s">
        <v>305</v>
      </c>
      <c r="B63" t="s">
        <v>302</v>
      </c>
      <c r="C63">
        <v>3</v>
      </c>
      <c r="D63" s="9" t="str">
        <f>IF('01_CONFIG'!$B$3="","",'01_CONFIG'!$B$3+C63-1)</f>
        <v/>
      </c>
      <c r="E63" t="s">
        <v>103</v>
      </c>
      <c r="F63" t="s">
        <v>306</v>
      </c>
      <c r="G63" t="s">
        <v>122</v>
      </c>
      <c r="H63">
        <v>2</v>
      </c>
      <c r="I63" t="s">
        <v>304</v>
      </c>
    </row>
    <row r="64" spans="1:9" x14ac:dyDescent="0.25">
      <c r="A64" t="s">
        <v>307</v>
      </c>
      <c r="B64" t="s">
        <v>308</v>
      </c>
      <c r="C64">
        <v>4</v>
      </c>
      <c r="D64" s="9" t="str">
        <f>IF('01_CONFIG'!$B$3="","",'01_CONFIG'!$B$3+C64-1)</f>
        <v/>
      </c>
      <c r="E64" t="s">
        <v>103</v>
      </c>
      <c r="F64" t="s">
        <v>309</v>
      </c>
      <c r="G64" t="s">
        <v>126</v>
      </c>
      <c r="H64">
        <v>1</v>
      </c>
      <c r="I64" t="s">
        <v>310</v>
      </c>
    </row>
    <row r="65" spans="1:9" x14ac:dyDescent="0.25">
      <c r="A65" t="s">
        <v>311</v>
      </c>
      <c r="B65" t="s">
        <v>308</v>
      </c>
      <c r="C65">
        <v>4</v>
      </c>
      <c r="D65" s="9" t="str">
        <f>IF('01_CONFIG'!$B$3="","",'01_CONFIG'!$B$3+C65-1)</f>
        <v/>
      </c>
      <c r="E65" t="s">
        <v>103</v>
      </c>
      <c r="F65" t="s">
        <v>312</v>
      </c>
      <c r="G65" t="s">
        <v>122</v>
      </c>
      <c r="H65">
        <v>2</v>
      </c>
      <c r="I65" t="s">
        <v>310</v>
      </c>
    </row>
    <row r="66" spans="1:9" x14ac:dyDescent="0.25">
      <c r="A66" t="s">
        <v>313</v>
      </c>
      <c r="B66" t="s">
        <v>314</v>
      </c>
      <c r="C66">
        <v>5</v>
      </c>
      <c r="D66" s="9" t="str">
        <f>IF('01_CONFIG'!$B$3="","",'01_CONFIG'!$B$3+C66-1)</f>
        <v/>
      </c>
      <c r="E66" t="s">
        <v>103</v>
      </c>
      <c r="F66" t="s">
        <v>315</v>
      </c>
      <c r="G66" t="s">
        <v>126</v>
      </c>
      <c r="H66">
        <v>1</v>
      </c>
      <c r="I66" t="s">
        <v>316</v>
      </c>
    </row>
    <row r="67" spans="1:9" x14ac:dyDescent="0.25">
      <c r="A67" t="s">
        <v>317</v>
      </c>
      <c r="B67" t="s">
        <v>314</v>
      </c>
      <c r="C67">
        <v>5</v>
      </c>
      <c r="D67" s="9" t="str">
        <f>IF('01_CONFIG'!$B$3="","",'01_CONFIG'!$B$3+C67-1)</f>
        <v/>
      </c>
      <c r="E67" t="s">
        <v>103</v>
      </c>
      <c r="F67" t="s">
        <v>318</v>
      </c>
      <c r="G67" t="s">
        <v>122</v>
      </c>
      <c r="H67">
        <v>2</v>
      </c>
      <c r="I67" t="s">
        <v>316</v>
      </c>
    </row>
    <row r="68" spans="1:9" x14ac:dyDescent="0.25">
      <c r="A68" t="s">
        <v>319</v>
      </c>
      <c r="B68" t="s">
        <v>320</v>
      </c>
      <c r="C68">
        <v>6</v>
      </c>
      <c r="D68" s="9" t="str">
        <f>IF('01_CONFIG'!$B$3="","",'01_CONFIG'!$B$3+C68-1)</f>
        <v/>
      </c>
      <c r="E68" t="s">
        <v>103</v>
      </c>
      <c r="F68" t="s">
        <v>321</v>
      </c>
      <c r="G68" t="s">
        <v>122</v>
      </c>
      <c r="H68">
        <v>1</v>
      </c>
      <c r="I68" t="s">
        <v>322</v>
      </c>
    </row>
    <row r="69" spans="1:9" x14ac:dyDescent="0.25">
      <c r="A69" t="s">
        <v>323</v>
      </c>
      <c r="B69" t="s">
        <v>320</v>
      </c>
      <c r="C69">
        <v>6</v>
      </c>
      <c r="D69" s="9" t="str">
        <f>IF('01_CONFIG'!$B$3="","",'01_CONFIG'!$B$3+C69-1)</f>
        <v/>
      </c>
      <c r="E69" t="s">
        <v>103</v>
      </c>
      <c r="F69" t="s">
        <v>324</v>
      </c>
      <c r="G69" t="s">
        <v>126</v>
      </c>
      <c r="H69">
        <v>2</v>
      </c>
      <c r="I69" t="s">
        <v>322</v>
      </c>
    </row>
    <row r="70" spans="1:9" x14ac:dyDescent="0.25">
      <c r="A70" t="s">
        <v>325</v>
      </c>
      <c r="B70" t="s">
        <v>326</v>
      </c>
      <c r="C70">
        <v>7</v>
      </c>
      <c r="D70" s="9" t="str">
        <f>IF('01_CONFIG'!$B$3="","",'01_CONFIG'!$B$3+C70-1)</f>
        <v/>
      </c>
      <c r="E70" t="s">
        <v>103</v>
      </c>
      <c r="F70" t="s">
        <v>327</v>
      </c>
      <c r="G70" t="s">
        <v>126</v>
      </c>
      <c r="H70">
        <v>1</v>
      </c>
      <c r="I70" t="s">
        <v>328</v>
      </c>
    </row>
    <row r="71" spans="1:9" x14ac:dyDescent="0.25">
      <c r="A71" t="s">
        <v>329</v>
      </c>
      <c r="B71" t="s">
        <v>326</v>
      </c>
      <c r="C71">
        <v>7</v>
      </c>
      <c r="D71" s="9" t="str">
        <f>IF('01_CONFIG'!$B$3="","",'01_CONFIG'!$B$3+C71-1)</f>
        <v/>
      </c>
      <c r="E71" t="s">
        <v>103</v>
      </c>
      <c r="F71" t="s">
        <v>330</v>
      </c>
      <c r="G71" t="s">
        <v>122</v>
      </c>
      <c r="H71">
        <v>2</v>
      </c>
      <c r="I71" t="s">
        <v>328</v>
      </c>
    </row>
  </sheetData>
  <pageMargins left="0.75" right="0.75" top="1" bottom="1" header="0.5" footer="0.5"/>
  <pageSetup fitToHeight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F71"/>
  <sheetViews>
    <sheetView showGridLines="0" workbookViewId="0">
      <pane xSplit="8" ySplit="1" topLeftCell="I2" activePane="bottomRight" state="frozen"/>
      <selection pane="topRight"/>
      <selection pane="bottomLeft"/>
      <selection pane="bottomRight"/>
    </sheetView>
  </sheetViews>
  <sheetFormatPr baseColWidth="10" defaultColWidth="9.140625" defaultRowHeight="15" x14ac:dyDescent="0.25"/>
  <cols>
    <col min="1" max="2" width="18" customWidth="1"/>
    <col min="3" max="3" width="12" customWidth="1"/>
    <col min="4" max="4" width="13" customWidth="1"/>
    <col min="5" max="5" width="9" customWidth="1"/>
    <col min="6" max="6" width="18" customWidth="1"/>
    <col min="7" max="7" width="11" customWidth="1"/>
    <col min="8" max="8" width="12" customWidth="1"/>
    <col min="9" max="10" width="14" customWidth="1"/>
    <col min="11" max="11" width="24" customWidth="1"/>
    <col min="12" max="12" width="22" customWidth="1"/>
    <col min="13" max="13" width="23" customWidth="1"/>
    <col min="14" max="14" width="18" customWidth="1"/>
    <col min="15" max="16" width="20" customWidth="1"/>
    <col min="17" max="17" width="16" customWidth="1"/>
    <col min="18" max="18" width="20" customWidth="1"/>
    <col min="19" max="19" width="12" customWidth="1"/>
    <col min="20" max="20" width="16" customWidth="1"/>
    <col min="21" max="22" width="18" customWidth="1"/>
    <col min="23" max="23" width="21" customWidth="1"/>
    <col min="24" max="25" width="20" customWidth="1"/>
    <col min="26" max="26" width="11" customWidth="1"/>
    <col min="27" max="27" width="13" customWidth="1"/>
    <col min="28" max="28" width="14" customWidth="1"/>
    <col min="29" max="29" width="30" customWidth="1"/>
    <col min="30" max="30" width="28" customWidth="1"/>
    <col min="31" max="31" width="35" customWidth="1"/>
    <col min="32" max="32" width="22" customWidth="1"/>
  </cols>
  <sheetData>
    <row r="1" spans="1:32" ht="32.1" customHeight="1" x14ac:dyDescent="0.25">
      <c r="A1" s="5" t="s">
        <v>331</v>
      </c>
      <c r="B1" s="5" t="s">
        <v>111</v>
      </c>
      <c r="C1" s="5" t="s">
        <v>112</v>
      </c>
      <c r="D1" s="5" t="s">
        <v>332</v>
      </c>
      <c r="E1" s="5" t="s">
        <v>63</v>
      </c>
      <c r="F1" s="5" t="s">
        <v>115</v>
      </c>
      <c r="G1" s="5" t="s">
        <v>116</v>
      </c>
      <c r="H1" s="5" t="s">
        <v>117</v>
      </c>
      <c r="I1" s="5" t="s">
        <v>31</v>
      </c>
      <c r="J1" s="5" t="s">
        <v>33</v>
      </c>
      <c r="K1" s="5" t="s">
        <v>333</v>
      </c>
      <c r="L1" s="5" t="s">
        <v>37</v>
      </c>
      <c r="M1" s="5" t="s">
        <v>39</v>
      </c>
      <c r="N1" s="5" t="s">
        <v>41</v>
      </c>
      <c r="O1" s="5" t="s">
        <v>334</v>
      </c>
      <c r="P1" s="5" t="s">
        <v>335</v>
      </c>
      <c r="Q1" s="5" t="s">
        <v>336</v>
      </c>
      <c r="R1" s="5" t="s">
        <v>337</v>
      </c>
      <c r="S1" s="5" t="s">
        <v>338</v>
      </c>
      <c r="T1" s="5" t="s">
        <v>339</v>
      </c>
      <c r="U1" s="5" t="s">
        <v>340</v>
      </c>
      <c r="V1" s="5" t="s">
        <v>341</v>
      </c>
      <c r="W1" s="5" t="s">
        <v>342</v>
      </c>
      <c r="X1" s="5" t="s">
        <v>343</v>
      </c>
      <c r="Y1" s="5" t="s">
        <v>344</v>
      </c>
      <c r="Z1" s="5" t="s">
        <v>345</v>
      </c>
      <c r="AA1" s="5" t="s">
        <v>346</v>
      </c>
      <c r="AB1" s="5" t="s">
        <v>347</v>
      </c>
      <c r="AC1" s="5" t="s">
        <v>348</v>
      </c>
      <c r="AD1" s="5" t="s">
        <v>349</v>
      </c>
      <c r="AE1" s="5" t="s">
        <v>350</v>
      </c>
      <c r="AF1" s="5" t="s">
        <v>351</v>
      </c>
    </row>
    <row r="2" spans="1:32" x14ac:dyDescent="0.25">
      <c r="A2" t="s">
        <v>352</v>
      </c>
      <c r="B2" t="s">
        <v>119</v>
      </c>
      <c r="C2" t="s">
        <v>120</v>
      </c>
      <c r="D2" s="9" t="str">
        <f>'03_PLAN_7D'!D2</f>
        <v/>
      </c>
      <c r="E2" t="s">
        <v>71</v>
      </c>
      <c r="F2" t="s">
        <v>121</v>
      </c>
      <c r="G2" t="s">
        <v>122</v>
      </c>
      <c r="H2">
        <v>1</v>
      </c>
      <c r="I2" s="10"/>
      <c r="J2" s="10"/>
      <c r="K2" s="10"/>
      <c r="L2" s="10"/>
      <c r="M2" s="10"/>
      <c r="N2" s="10"/>
      <c r="O2" s="11"/>
      <c r="P2" s="11"/>
      <c r="Q2" s="10"/>
      <c r="R2" s="10"/>
      <c r="S2" s="10"/>
      <c r="T2" s="10"/>
      <c r="U2" s="10"/>
      <c r="V2" s="10"/>
      <c r="W2" s="10"/>
      <c r="X2" s="12" t="str">
        <f t="shared" ref="X2:X33" si="0">IF(COUNT(Q2:W2)=7,SUM(Q2:R2,T2:W2),"")</f>
        <v/>
      </c>
      <c r="Y2" s="12" t="str">
        <f t="shared" ref="Y2:Y33" si="1">IF(X2="","",X2+S2)</f>
        <v/>
      </c>
      <c r="Z2" s="10"/>
      <c r="AA2" s="10"/>
      <c r="AB2" s="10"/>
      <c r="AC2" s="10"/>
      <c r="AD2" s="10"/>
      <c r="AE2" s="10"/>
      <c r="AF2" s="13" t="str">
        <f t="shared" ref="AF2:AF33" si="2">IF(OR(I2="",J2="",K2="",L2="",M2="",N2="",O2="",P2="",COUNT(Q2:W2)&lt;&gt;7,Z2="",AA2="",AB2="",AC2=""),IF(AD2&lt;&gt;"","MISSING_EXPLAINED","MISSING_UNEXPLAINED"),"COMPLETE")</f>
        <v>MISSING_UNEXPLAINED</v>
      </c>
    </row>
    <row r="3" spans="1:32" x14ac:dyDescent="0.25">
      <c r="A3" t="s">
        <v>352</v>
      </c>
      <c r="B3" t="s">
        <v>124</v>
      </c>
      <c r="C3" t="s">
        <v>120</v>
      </c>
      <c r="D3" s="9" t="str">
        <f>'03_PLAN_7D'!D3</f>
        <v/>
      </c>
      <c r="E3" t="s">
        <v>71</v>
      </c>
      <c r="F3" t="s">
        <v>125</v>
      </c>
      <c r="G3" t="s">
        <v>126</v>
      </c>
      <c r="H3">
        <v>2</v>
      </c>
      <c r="I3" s="10"/>
      <c r="J3" s="10"/>
      <c r="K3" s="10" t="s">
        <v>353</v>
      </c>
      <c r="L3" s="10" t="s">
        <v>354</v>
      </c>
      <c r="M3" s="10" t="s">
        <v>354</v>
      </c>
      <c r="N3" s="10"/>
      <c r="O3" s="11"/>
      <c r="P3" s="11"/>
      <c r="Q3" s="10"/>
      <c r="R3" s="10"/>
      <c r="S3" s="10"/>
      <c r="T3" s="10"/>
      <c r="U3" s="10"/>
      <c r="V3" s="10"/>
      <c r="W3" s="10"/>
      <c r="X3" s="12" t="str">
        <f t="shared" si="0"/>
        <v/>
      </c>
      <c r="Y3" s="12" t="str">
        <f t="shared" si="1"/>
        <v/>
      </c>
      <c r="Z3" s="10"/>
      <c r="AA3" s="10"/>
      <c r="AB3" s="10"/>
      <c r="AC3" s="10"/>
      <c r="AD3" s="10"/>
      <c r="AE3" s="10"/>
      <c r="AF3" s="13" t="str">
        <f t="shared" si="2"/>
        <v>MISSING_UNEXPLAINED</v>
      </c>
    </row>
    <row r="4" spans="1:32" x14ac:dyDescent="0.25">
      <c r="A4" t="s">
        <v>352</v>
      </c>
      <c r="B4" t="s">
        <v>127</v>
      </c>
      <c r="C4" t="s">
        <v>128</v>
      </c>
      <c r="D4" s="9" t="str">
        <f>'03_PLAN_7D'!D4</f>
        <v/>
      </c>
      <c r="E4" t="s">
        <v>71</v>
      </c>
      <c r="F4" t="s">
        <v>129</v>
      </c>
      <c r="G4" t="s">
        <v>122</v>
      </c>
      <c r="H4">
        <v>1</v>
      </c>
      <c r="I4" s="10"/>
      <c r="J4" s="10"/>
      <c r="K4" s="10"/>
      <c r="L4" s="10"/>
      <c r="M4" s="10"/>
      <c r="N4" s="10"/>
      <c r="O4" s="11"/>
      <c r="P4" s="11"/>
      <c r="Q4" s="10"/>
      <c r="R4" s="10"/>
      <c r="S4" s="10"/>
      <c r="T4" s="10"/>
      <c r="U4" s="10"/>
      <c r="V4" s="10"/>
      <c r="W4" s="10"/>
      <c r="X4" s="12" t="str">
        <f t="shared" si="0"/>
        <v/>
      </c>
      <c r="Y4" s="12" t="str">
        <f t="shared" si="1"/>
        <v/>
      </c>
      <c r="Z4" s="10"/>
      <c r="AA4" s="10"/>
      <c r="AB4" s="10"/>
      <c r="AC4" s="10"/>
      <c r="AD4" s="10"/>
      <c r="AE4" s="10"/>
      <c r="AF4" s="13" t="str">
        <f t="shared" si="2"/>
        <v>MISSING_UNEXPLAINED</v>
      </c>
    </row>
    <row r="5" spans="1:32" x14ac:dyDescent="0.25">
      <c r="A5" t="s">
        <v>352</v>
      </c>
      <c r="B5" t="s">
        <v>131</v>
      </c>
      <c r="C5" t="s">
        <v>128</v>
      </c>
      <c r="D5" s="9" t="str">
        <f>'03_PLAN_7D'!D5</f>
        <v/>
      </c>
      <c r="E5" t="s">
        <v>71</v>
      </c>
      <c r="F5" t="s">
        <v>132</v>
      </c>
      <c r="G5" t="s">
        <v>126</v>
      </c>
      <c r="H5">
        <v>2</v>
      </c>
      <c r="I5" s="10"/>
      <c r="J5" s="10"/>
      <c r="K5" s="10" t="s">
        <v>353</v>
      </c>
      <c r="L5" s="10" t="s">
        <v>354</v>
      </c>
      <c r="M5" s="10" t="s">
        <v>354</v>
      </c>
      <c r="N5" s="10"/>
      <c r="O5" s="11"/>
      <c r="P5" s="11"/>
      <c r="Q5" s="10"/>
      <c r="R5" s="10"/>
      <c r="S5" s="10"/>
      <c r="T5" s="10"/>
      <c r="U5" s="10"/>
      <c r="V5" s="10"/>
      <c r="W5" s="10"/>
      <c r="X5" s="12" t="str">
        <f t="shared" si="0"/>
        <v/>
      </c>
      <c r="Y5" s="12" t="str">
        <f t="shared" si="1"/>
        <v/>
      </c>
      <c r="Z5" s="10"/>
      <c r="AA5" s="10"/>
      <c r="AB5" s="10"/>
      <c r="AC5" s="10"/>
      <c r="AD5" s="10"/>
      <c r="AE5" s="10"/>
      <c r="AF5" s="13" t="str">
        <f t="shared" si="2"/>
        <v>MISSING_UNEXPLAINED</v>
      </c>
    </row>
    <row r="6" spans="1:32" x14ac:dyDescent="0.25">
      <c r="A6" t="s">
        <v>352</v>
      </c>
      <c r="B6" t="s">
        <v>133</v>
      </c>
      <c r="C6" t="s">
        <v>134</v>
      </c>
      <c r="D6" s="9" t="str">
        <f>'03_PLAN_7D'!D6</f>
        <v/>
      </c>
      <c r="E6" t="s">
        <v>71</v>
      </c>
      <c r="F6" t="s">
        <v>135</v>
      </c>
      <c r="G6" t="s">
        <v>126</v>
      </c>
      <c r="H6">
        <v>1</v>
      </c>
      <c r="I6" s="10"/>
      <c r="J6" s="10"/>
      <c r="K6" s="10" t="s">
        <v>353</v>
      </c>
      <c r="L6" s="10" t="s">
        <v>354</v>
      </c>
      <c r="M6" s="10" t="s">
        <v>354</v>
      </c>
      <c r="N6" s="10"/>
      <c r="O6" s="11"/>
      <c r="P6" s="11"/>
      <c r="Q6" s="10"/>
      <c r="R6" s="10"/>
      <c r="S6" s="10"/>
      <c r="T6" s="10"/>
      <c r="U6" s="10"/>
      <c r="V6" s="10"/>
      <c r="W6" s="10"/>
      <c r="X6" s="12" t="str">
        <f t="shared" si="0"/>
        <v/>
      </c>
      <c r="Y6" s="12" t="str">
        <f t="shared" si="1"/>
        <v/>
      </c>
      <c r="Z6" s="10"/>
      <c r="AA6" s="10"/>
      <c r="AB6" s="10"/>
      <c r="AC6" s="10"/>
      <c r="AD6" s="10"/>
      <c r="AE6" s="10"/>
      <c r="AF6" s="13" t="str">
        <f t="shared" si="2"/>
        <v>MISSING_UNEXPLAINED</v>
      </c>
    </row>
    <row r="7" spans="1:32" x14ac:dyDescent="0.25">
      <c r="A7" t="s">
        <v>352</v>
      </c>
      <c r="B7" t="s">
        <v>137</v>
      </c>
      <c r="C7" t="s">
        <v>134</v>
      </c>
      <c r="D7" s="9" t="str">
        <f>'03_PLAN_7D'!D7</f>
        <v/>
      </c>
      <c r="E7" t="s">
        <v>71</v>
      </c>
      <c r="F7" t="s">
        <v>138</v>
      </c>
      <c r="G7" t="s">
        <v>122</v>
      </c>
      <c r="H7">
        <v>2</v>
      </c>
      <c r="I7" s="10"/>
      <c r="J7" s="10"/>
      <c r="K7" s="10"/>
      <c r="L7" s="10"/>
      <c r="M7" s="10"/>
      <c r="N7" s="10"/>
      <c r="O7" s="11"/>
      <c r="P7" s="11"/>
      <c r="Q7" s="10"/>
      <c r="R7" s="10"/>
      <c r="S7" s="10"/>
      <c r="T7" s="10"/>
      <c r="U7" s="10"/>
      <c r="V7" s="10"/>
      <c r="W7" s="10"/>
      <c r="X7" s="12" t="str">
        <f t="shared" si="0"/>
        <v/>
      </c>
      <c r="Y7" s="12" t="str">
        <f t="shared" si="1"/>
        <v/>
      </c>
      <c r="Z7" s="10"/>
      <c r="AA7" s="10"/>
      <c r="AB7" s="10"/>
      <c r="AC7" s="10"/>
      <c r="AD7" s="10"/>
      <c r="AE7" s="10"/>
      <c r="AF7" s="13" t="str">
        <f t="shared" si="2"/>
        <v>MISSING_UNEXPLAINED</v>
      </c>
    </row>
    <row r="8" spans="1:32" x14ac:dyDescent="0.25">
      <c r="A8" t="s">
        <v>352</v>
      </c>
      <c r="B8" t="s">
        <v>139</v>
      </c>
      <c r="C8" t="s">
        <v>140</v>
      </c>
      <c r="D8" s="9" t="str">
        <f>'03_PLAN_7D'!D8</f>
        <v/>
      </c>
      <c r="E8" t="s">
        <v>71</v>
      </c>
      <c r="F8" t="s">
        <v>141</v>
      </c>
      <c r="G8" t="s">
        <v>122</v>
      </c>
      <c r="H8">
        <v>1</v>
      </c>
      <c r="I8" s="10"/>
      <c r="J8" s="10"/>
      <c r="K8" s="10"/>
      <c r="L8" s="10"/>
      <c r="M8" s="10"/>
      <c r="N8" s="10"/>
      <c r="O8" s="11"/>
      <c r="P8" s="11"/>
      <c r="Q8" s="10"/>
      <c r="R8" s="10"/>
      <c r="S8" s="10"/>
      <c r="T8" s="10"/>
      <c r="U8" s="10"/>
      <c r="V8" s="10"/>
      <c r="W8" s="10"/>
      <c r="X8" s="12" t="str">
        <f t="shared" si="0"/>
        <v/>
      </c>
      <c r="Y8" s="12" t="str">
        <f t="shared" si="1"/>
        <v/>
      </c>
      <c r="Z8" s="10"/>
      <c r="AA8" s="10"/>
      <c r="AB8" s="10"/>
      <c r="AC8" s="10"/>
      <c r="AD8" s="10"/>
      <c r="AE8" s="10"/>
      <c r="AF8" s="13" t="str">
        <f t="shared" si="2"/>
        <v>MISSING_UNEXPLAINED</v>
      </c>
    </row>
    <row r="9" spans="1:32" x14ac:dyDescent="0.25">
      <c r="A9" t="s">
        <v>352</v>
      </c>
      <c r="B9" t="s">
        <v>143</v>
      </c>
      <c r="C9" t="s">
        <v>140</v>
      </c>
      <c r="D9" s="9" t="str">
        <f>'03_PLAN_7D'!D9</f>
        <v/>
      </c>
      <c r="E9" t="s">
        <v>71</v>
      </c>
      <c r="F9" t="s">
        <v>144</v>
      </c>
      <c r="G9" t="s">
        <v>126</v>
      </c>
      <c r="H9">
        <v>2</v>
      </c>
      <c r="I9" s="10"/>
      <c r="J9" s="10"/>
      <c r="K9" s="10" t="s">
        <v>353</v>
      </c>
      <c r="L9" s="10" t="s">
        <v>354</v>
      </c>
      <c r="M9" s="10" t="s">
        <v>354</v>
      </c>
      <c r="N9" s="10"/>
      <c r="O9" s="11"/>
      <c r="P9" s="11"/>
      <c r="Q9" s="10"/>
      <c r="R9" s="10"/>
      <c r="S9" s="10"/>
      <c r="T9" s="10"/>
      <c r="U9" s="10"/>
      <c r="V9" s="10"/>
      <c r="W9" s="10"/>
      <c r="X9" s="12" t="str">
        <f t="shared" si="0"/>
        <v/>
      </c>
      <c r="Y9" s="12" t="str">
        <f t="shared" si="1"/>
        <v/>
      </c>
      <c r="Z9" s="10"/>
      <c r="AA9" s="10"/>
      <c r="AB9" s="10"/>
      <c r="AC9" s="10"/>
      <c r="AD9" s="10"/>
      <c r="AE9" s="10"/>
      <c r="AF9" s="13" t="str">
        <f t="shared" si="2"/>
        <v>MISSING_UNEXPLAINED</v>
      </c>
    </row>
    <row r="10" spans="1:32" x14ac:dyDescent="0.25">
      <c r="A10" t="s">
        <v>352</v>
      </c>
      <c r="B10" t="s">
        <v>145</v>
      </c>
      <c r="C10" t="s">
        <v>146</v>
      </c>
      <c r="D10" s="9" t="str">
        <f>'03_PLAN_7D'!D10</f>
        <v/>
      </c>
      <c r="E10" t="s">
        <v>71</v>
      </c>
      <c r="F10" t="s">
        <v>147</v>
      </c>
      <c r="G10" t="s">
        <v>122</v>
      </c>
      <c r="H10">
        <v>1</v>
      </c>
      <c r="I10" s="10"/>
      <c r="J10" s="10"/>
      <c r="K10" s="10"/>
      <c r="L10" s="10"/>
      <c r="M10" s="10"/>
      <c r="N10" s="10"/>
      <c r="O10" s="11"/>
      <c r="P10" s="11"/>
      <c r="Q10" s="10"/>
      <c r="R10" s="10"/>
      <c r="S10" s="10"/>
      <c r="T10" s="10"/>
      <c r="U10" s="10"/>
      <c r="V10" s="10"/>
      <c r="W10" s="10"/>
      <c r="X10" s="12" t="str">
        <f t="shared" si="0"/>
        <v/>
      </c>
      <c r="Y10" s="12" t="str">
        <f t="shared" si="1"/>
        <v/>
      </c>
      <c r="Z10" s="10"/>
      <c r="AA10" s="10"/>
      <c r="AB10" s="10"/>
      <c r="AC10" s="10"/>
      <c r="AD10" s="10"/>
      <c r="AE10" s="10"/>
      <c r="AF10" s="13" t="str">
        <f t="shared" si="2"/>
        <v>MISSING_UNEXPLAINED</v>
      </c>
    </row>
    <row r="11" spans="1:32" x14ac:dyDescent="0.25">
      <c r="A11" t="s">
        <v>352</v>
      </c>
      <c r="B11" t="s">
        <v>149</v>
      </c>
      <c r="C11" t="s">
        <v>146</v>
      </c>
      <c r="D11" s="9" t="str">
        <f>'03_PLAN_7D'!D11</f>
        <v/>
      </c>
      <c r="E11" t="s">
        <v>71</v>
      </c>
      <c r="F11" t="s">
        <v>150</v>
      </c>
      <c r="G11" t="s">
        <v>126</v>
      </c>
      <c r="H11">
        <v>2</v>
      </c>
      <c r="I11" s="10"/>
      <c r="J11" s="10"/>
      <c r="K11" s="10" t="s">
        <v>353</v>
      </c>
      <c r="L11" s="10" t="s">
        <v>354</v>
      </c>
      <c r="M11" s="10" t="s">
        <v>354</v>
      </c>
      <c r="N11" s="10"/>
      <c r="O11" s="11"/>
      <c r="P11" s="11"/>
      <c r="Q11" s="10"/>
      <c r="R11" s="10"/>
      <c r="S11" s="10"/>
      <c r="T11" s="10"/>
      <c r="U11" s="10"/>
      <c r="V11" s="10"/>
      <c r="W11" s="10"/>
      <c r="X11" s="12" t="str">
        <f t="shared" si="0"/>
        <v/>
      </c>
      <c r="Y11" s="12" t="str">
        <f t="shared" si="1"/>
        <v/>
      </c>
      <c r="Z11" s="10"/>
      <c r="AA11" s="10"/>
      <c r="AB11" s="10"/>
      <c r="AC11" s="10"/>
      <c r="AD11" s="10"/>
      <c r="AE11" s="10"/>
      <c r="AF11" s="13" t="str">
        <f t="shared" si="2"/>
        <v>MISSING_UNEXPLAINED</v>
      </c>
    </row>
    <row r="12" spans="1:32" x14ac:dyDescent="0.25">
      <c r="A12" t="s">
        <v>352</v>
      </c>
      <c r="B12" t="s">
        <v>151</v>
      </c>
      <c r="C12" t="s">
        <v>152</v>
      </c>
      <c r="D12" s="9" t="str">
        <f>'03_PLAN_7D'!D12</f>
        <v/>
      </c>
      <c r="E12" t="s">
        <v>71</v>
      </c>
      <c r="F12" t="s">
        <v>153</v>
      </c>
      <c r="G12" t="s">
        <v>126</v>
      </c>
      <c r="H12">
        <v>1</v>
      </c>
      <c r="I12" s="10"/>
      <c r="J12" s="10"/>
      <c r="K12" s="10" t="s">
        <v>353</v>
      </c>
      <c r="L12" s="10" t="s">
        <v>354</v>
      </c>
      <c r="M12" s="10" t="s">
        <v>354</v>
      </c>
      <c r="N12" s="10"/>
      <c r="O12" s="11"/>
      <c r="P12" s="11"/>
      <c r="Q12" s="10"/>
      <c r="R12" s="10"/>
      <c r="S12" s="10"/>
      <c r="T12" s="10"/>
      <c r="U12" s="10"/>
      <c r="V12" s="10"/>
      <c r="W12" s="10"/>
      <c r="X12" s="12" t="str">
        <f t="shared" si="0"/>
        <v/>
      </c>
      <c r="Y12" s="12" t="str">
        <f t="shared" si="1"/>
        <v/>
      </c>
      <c r="Z12" s="10"/>
      <c r="AA12" s="10"/>
      <c r="AB12" s="10"/>
      <c r="AC12" s="10"/>
      <c r="AD12" s="10"/>
      <c r="AE12" s="10"/>
      <c r="AF12" s="13" t="str">
        <f t="shared" si="2"/>
        <v>MISSING_UNEXPLAINED</v>
      </c>
    </row>
    <row r="13" spans="1:32" x14ac:dyDescent="0.25">
      <c r="A13" t="s">
        <v>352</v>
      </c>
      <c r="B13" t="s">
        <v>155</v>
      </c>
      <c r="C13" t="s">
        <v>152</v>
      </c>
      <c r="D13" s="9" t="str">
        <f>'03_PLAN_7D'!D13</f>
        <v/>
      </c>
      <c r="E13" t="s">
        <v>71</v>
      </c>
      <c r="F13" t="s">
        <v>156</v>
      </c>
      <c r="G13" t="s">
        <v>122</v>
      </c>
      <c r="H13">
        <v>2</v>
      </c>
      <c r="I13" s="10"/>
      <c r="J13" s="10"/>
      <c r="K13" s="10"/>
      <c r="L13" s="10"/>
      <c r="M13" s="10"/>
      <c r="N13" s="10"/>
      <c r="O13" s="11"/>
      <c r="P13" s="11"/>
      <c r="Q13" s="10"/>
      <c r="R13" s="10"/>
      <c r="S13" s="10"/>
      <c r="T13" s="10"/>
      <c r="U13" s="10"/>
      <c r="V13" s="10"/>
      <c r="W13" s="10"/>
      <c r="X13" s="12" t="str">
        <f t="shared" si="0"/>
        <v/>
      </c>
      <c r="Y13" s="12" t="str">
        <f t="shared" si="1"/>
        <v/>
      </c>
      <c r="Z13" s="10"/>
      <c r="AA13" s="10"/>
      <c r="AB13" s="10"/>
      <c r="AC13" s="10"/>
      <c r="AD13" s="10"/>
      <c r="AE13" s="10"/>
      <c r="AF13" s="13" t="str">
        <f t="shared" si="2"/>
        <v>MISSING_UNEXPLAINED</v>
      </c>
    </row>
    <row r="14" spans="1:32" x14ac:dyDescent="0.25">
      <c r="A14" t="s">
        <v>352</v>
      </c>
      <c r="B14" t="s">
        <v>157</v>
      </c>
      <c r="C14" t="s">
        <v>158</v>
      </c>
      <c r="D14" s="9" t="str">
        <f>'03_PLAN_7D'!D14</f>
        <v/>
      </c>
      <c r="E14" t="s">
        <v>71</v>
      </c>
      <c r="F14" t="s">
        <v>159</v>
      </c>
      <c r="G14" t="s">
        <v>126</v>
      </c>
      <c r="H14">
        <v>1</v>
      </c>
      <c r="I14" s="10"/>
      <c r="J14" s="10"/>
      <c r="K14" s="10" t="s">
        <v>353</v>
      </c>
      <c r="L14" s="10" t="s">
        <v>354</v>
      </c>
      <c r="M14" s="10" t="s">
        <v>354</v>
      </c>
      <c r="N14" s="10"/>
      <c r="O14" s="11"/>
      <c r="P14" s="11"/>
      <c r="Q14" s="10"/>
      <c r="R14" s="10"/>
      <c r="S14" s="10"/>
      <c r="T14" s="10"/>
      <c r="U14" s="10"/>
      <c r="V14" s="10"/>
      <c r="W14" s="10"/>
      <c r="X14" s="12" t="str">
        <f t="shared" si="0"/>
        <v/>
      </c>
      <c r="Y14" s="12" t="str">
        <f t="shared" si="1"/>
        <v/>
      </c>
      <c r="Z14" s="10"/>
      <c r="AA14" s="10"/>
      <c r="AB14" s="10"/>
      <c r="AC14" s="10"/>
      <c r="AD14" s="10"/>
      <c r="AE14" s="10"/>
      <c r="AF14" s="13" t="str">
        <f t="shared" si="2"/>
        <v>MISSING_UNEXPLAINED</v>
      </c>
    </row>
    <row r="15" spans="1:32" x14ac:dyDescent="0.25">
      <c r="A15" t="s">
        <v>352</v>
      </c>
      <c r="B15" t="s">
        <v>161</v>
      </c>
      <c r="C15" t="s">
        <v>158</v>
      </c>
      <c r="D15" s="9" t="str">
        <f>'03_PLAN_7D'!D15</f>
        <v/>
      </c>
      <c r="E15" t="s">
        <v>71</v>
      </c>
      <c r="F15" t="s">
        <v>162</v>
      </c>
      <c r="G15" t="s">
        <v>122</v>
      </c>
      <c r="H15">
        <v>2</v>
      </c>
      <c r="I15" s="10"/>
      <c r="J15" s="10"/>
      <c r="K15" s="10"/>
      <c r="L15" s="10"/>
      <c r="M15" s="10"/>
      <c r="N15" s="10"/>
      <c r="O15" s="11"/>
      <c r="P15" s="11"/>
      <c r="Q15" s="10"/>
      <c r="R15" s="10"/>
      <c r="S15" s="10"/>
      <c r="T15" s="10"/>
      <c r="U15" s="10"/>
      <c r="V15" s="10"/>
      <c r="W15" s="10"/>
      <c r="X15" s="12" t="str">
        <f t="shared" si="0"/>
        <v/>
      </c>
      <c r="Y15" s="12" t="str">
        <f t="shared" si="1"/>
        <v/>
      </c>
      <c r="Z15" s="10"/>
      <c r="AA15" s="10"/>
      <c r="AB15" s="10"/>
      <c r="AC15" s="10"/>
      <c r="AD15" s="10"/>
      <c r="AE15" s="10"/>
      <c r="AF15" s="13" t="str">
        <f t="shared" si="2"/>
        <v>MISSING_UNEXPLAINED</v>
      </c>
    </row>
    <row r="16" spans="1:32" x14ac:dyDescent="0.25">
      <c r="A16" t="s">
        <v>352</v>
      </c>
      <c r="B16" t="s">
        <v>163</v>
      </c>
      <c r="C16" t="s">
        <v>164</v>
      </c>
      <c r="D16" s="9" t="str">
        <f>'03_PLAN_7D'!D16</f>
        <v/>
      </c>
      <c r="E16" t="s">
        <v>79</v>
      </c>
      <c r="F16" t="s">
        <v>165</v>
      </c>
      <c r="G16" t="s">
        <v>126</v>
      </c>
      <c r="H16">
        <v>1</v>
      </c>
      <c r="I16" s="10"/>
      <c r="J16" s="10"/>
      <c r="K16" s="10" t="s">
        <v>353</v>
      </c>
      <c r="L16" s="10" t="s">
        <v>354</v>
      </c>
      <c r="M16" s="10" t="s">
        <v>354</v>
      </c>
      <c r="N16" s="10"/>
      <c r="O16" s="11"/>
      <c r="P16" s="11"/>
      <c r="Q16" s="10"/>
      <c r="R16" s="10"/>
      <c r="S16" s="10"/>
      <c r="T16" s="10"/>
      <c r="U16" s="10"/>
      <c r="V16" s="10"/>
      <c r="W16" s="10"/>
      <c r="X16" s="12" t="str">
        <f t="shared" si="0"/>
        <v/>
      </c>
      <c r="Y16" s="12" t="str">
        <f t="shared" si="1"/>
        <v/>
      </c>
      <c r="Z16" s="10"/>
      <c r="AA16" s="10"/>
      <c r="AB16" s="10"/>
      <c r="AC16" s="10"/>
      <c r="AD16" s="10"/>
      <c r="AE16" s="10"/>
      <c r="AF16" s="13" t="str">
        <f t="shared" si="2"/>
        <v>MISSING_UNEXPLAINED</v>
      </c>
    </row>
    <row r="17" spans="1:32" x14ac:dyDescent="0.25">
      <c r="A17" t="s">
        <v>352</v>
      </c>
      <c r="B17" t="s">
        <v>167</v>
      </c>
      <c r="C17" t="s">
        <v>164</v>
      </c>
      <c r="D17" s="9" t="str">
        <f>'03_PLAN_7D'!D17</f>
        <v/>
      </c>
      <c r="E17" t="s">
        <v>79</v>
      </c>
      <c r="F17" t="s">
        <v>168</v>
      </c>
      <c r="G17" t="s">
        <v>122</v>
      </c>
      <c r="H17">
        <v>2</v>
      </c>
      <c r="I17" s="10"/>
      <c r="J17" s="10"/>
      <c r="K17" s="10"/>
      <c r="L17" s="10"/>
      <c r="M17" s="10"/>
      <c r="N17" s="10"/>
      <c r="O17" s="11"/>
      <c r="P17" s="11"/>
      <c r="Q17" s="10"/>
      <c r="R17" s="10"/>
      <c r="S17" s="10"/>
      <c r="T17" s="10"/>
      <c r="U17" s="10"/>
      <c r="V17" s="10"/>
      <c r="W17" s="10"/>
      <c r="X17" s="12" t="str">
        <f t="shared" si="0"/>
        <v/>
      </c>
      <c r="Y17" s="12" t="str">
        <f t="shared" si="1"/>
        <v/>
      </c>
      <c r="Z17" s="10"/>
      <c r="AA17" s="10"/>
      <c r="AB17" s="10"/>
      <c r="AC17" s="10"/>
      <c r="AD17" s="10"/>
      <c r="AE17" s="10"/>
      <c r="AF17" s="13" t="str">
        <f t="shared" si="2"/>
        <v>MISSING_UNEXPLAINED</v>
      </c>
    </row>
    <row r="18" spans="1:32" x14ac:dyDescent="0.25">
      <c r="A18" t="s">
        <v>352</v>
      </c>
      <c r="B18" t="s">
        <v>169</v>
      </c>
      <c r="C18" t="s">
        <v>170</v>
      </c>
      <c r="D18" s="9" t="str">
        <f>'03_PLAN_7D'!D18</f>
        <v/>
      </c>
      <c r="E18" t="s">
        <v>79</v>
      </c>
      <c r="F18" t="s">
        <v>171</v>
      </c>
      <c r="G18" t="s">
        <v>126</v>
      </c>
      <c r="H18">
        <v>1</v>
      </c>
      <c r="I18" s="10"/>
      <c r="J18" s="10"/>
      <c r="K18" s="10" t="s">
        <v>353</v>
      </c>
      <c r="L18" s="10" t="s">
        <v>354</v>
      </c>
      <c r="M18" s="10" t="s">
        <v>354</v>
      </c>
      <c r="N18" s="10"/>
      <c r="O18" s="11"/>
      <c r="P18" s="11"/>
      <c r="Q18" s="10"/>
      <c r="R18" s="10"/>
      <c r="S18" s="10"/>
      <c r="T18" s="10"/>
      <c r="U18" s="10"/>
      <c r="V18" s="10"/>
      <c r="W18" s="10"/>
      <c r="X18" s="12" t="str">
        <f t="shared" si="0"/>
        <v/>
      </c>
      <c r="Y18" s="12" t="str">
        <f t="shared" si="1"/>
        <v/>
      </c>
      <c r="Z18" s="10"/>
      <c r="AA18" s="10"/>
      <c r="AB18" s="10"/>
      <c r="AC18" s="10"/>
      <c r="AD18" s="10"/>
      <c r="AE18" s="10"/>
      <c r="AF18" s="13" t="str">
        <f t="shared" si="2"/>
        <v>MISSING_UNEXPLAINED</v>
      </c>
    </row>
    <row r="19" spans="1:32" x14ac:dyDescent="0.25">
      <c r="A19" t="s">
        <v>352</v>
      </c>
      <c r="B19" t="s">
        <v>173</v>
      </c>
      <c r="C19" t="s">
        <v>170</v>
      </c>
      <c r="D19" s="9" t="str">
        <f>'03_PLAN_7D'!D19</f>
        <v/>
      </c>
      <c r="E19" t="s">
        <v>79</v>
      </c>
      <c r="F19" t="s">
        <v>174</v>
      </c>
      <c r="G19" t="s">
        <v>122</v>
      </c>
      <c r="H19">
        <v>2</v>
      </c>
      <c r="I19" s="10"/>
      <c r="J19" s="10"/>
      <c r="K19" s="10"/>
      <c r="L19" s="10"/>
      <c r="M19" s="10"/>
      <c r="N19" s="10"/>
      <c r="O19" s="11"/>
      <c r="P19" s="11"/>
      <c r="Q19" s="10"/>
      <c r="R19" s="10"/>
      <c r="S19" s="10"/>
      <c r="T19" s="10"/>
      <c r="U19" s="10"/>
      <c r="V19" s="10"/>
      <c r="W19" s="10"/>
      <c r="X19" s="12" t="str">
        <f t="shared" si="0"/>
        <v/>
      </c>
      <c r="Y19" s="12" t="str">
        <f t="shared" si="1"/>
        <v/>
      </c>
      <c r="Z19" s="10"/>
      <c r="AA19" s="10"/>
      <c r="AB19" s="10"/>
      <c r="AC19" s="10"/>
      <c r="AD19" s="10"/>
      <c r="AE19" s="10"/>
      <c r="AF19" s="13" t="str">
        <f t="shared" si="2"/>
        <v>MISSING_UNEXPLAINED</v>
      </c>
    </row>
    <row r="20" spans="1:32" x14ac:dyDescent="0.25">
      <c r="A20" t="s">
        <v>352</v>
      </c>
      <c r="B20" t="s">
        <v>175</v>
      </c>
      <c r="C20" t="s">
        <v>176</v>
      </c>
      <c r="D20" s="9" t="str">
        <f>'03_PLAN_7D'!D20</f>
        <v/>
      </c>
      <c r="E20" t="s">
        <v>79</v>
      </c>
      <c r="F20" t="s">
        <v>177</v>
      </c>
      <c r="G20" t="s">
        <v>122</v>
      </c>
      <c r="H20">
        <v>1</v>
      </c>
      <c r="I20" s="10"/>
      <c r="J20" s="10"/>
      <c r="K20" s="10"/>
      <c r="L20" s="10"/>
      <c r="M20" s="10"/>
      <c r="N20" s="10"/>
      <c r="O20" s="11"/>
      <c r="P20" s="11"/>
      <c r="Q20" s="10"/>
      <c r="R20" s="10"/>
      <c r="S20" s="10"/>
      <c r="T20" s="10"/>
      <c r="U20" s="10"/>
      <c r="V20" s="10"/>
      <c r="W20" s="10"/>
      <c r="X20" s="12" t="str">
        <f t="shared" si="0"/>
        <v/>
      </c>
      <c r="Y20" s="12" t="str">
        <f t="shared" si="1"/>
        <v/>
      </c>
      <c r="Z20" s="10"/>
      <c r="AA20" s="10"/>
      <c r="AB20" s="10"/>
      <c r="AC20" s="10"/>
      <c r="AD20" s="10"/>
      <c r="AE20" s="10"/>
      <c r="AF20" s="13" t="str">
        <f t="shared" si="2"/>
        <v>MISSING_UNEXPLAINED</v>
      </c>
    </row>
    <row r="21" spans="1:32" x14ac:dyDescent="0.25">
      <c r="A21" t="s">
        <v>352</v>
      </c>
      <c r="B21" t="s">
        <v>179</v>
      </c>
      <c r="C21" t="s">
        <v>176</v>
      </c>
      <c r="D21" s="9" t="str">
        <f>'03_PLAN_7D'!D21</f>
        <v/>
      </c>
      <c r="E21" t="s">
        <v>79</v>
      </c>
      <c r="F21" t="s">
        <v>180</v>
      </c>
      <c r="G21" t="s">
        <v>126</v>
      </c>
      <c r="H21">
        <v>2</v>
      </c>
      <c r="I21" s="10"/>
      <c r="J21" s="10"/>
      <c r="K21" s="10" t="s">
        <v>353</v>
      </c>
      <c r="L21" s="10" t="s">
        <v>354</v>
      </c>
      <c r="M21" s="10" t="s">
        <v>354</v>
      </c>
      <c r="N21" s="10"/>
      <c r="O21" s="11"/>
      <c r="P21" s="11"/>
      <c r="Q21" s="10"/>
      <c r="R21" s="10"/>
      <c r="S21" s="10"/>
      <c r="T21" s="10"/>
      <c r="U21" s="10"/>
      <c r="V21" s="10"/>
      <c r="W21" s="10"/>
      <c r="X21" s="12" t="str">
        <f t="shared" si="0"/>
        <v/>
      </c>
      <c r="Y21" s="12" t="str">
        <f t="shared" si="1"/>
        <v/>
      </c>
      <c r="Z21" s="10"/>
      <c r="AA21" s="10"/>
      <c r="AB21" s="10"/>
      <c r="AC21" s="10"/>
      <c r="AD21" s="10"/>
      <c r="AE21" s="10"/>
      <c r="AF21" s="13" t="str">
        <f t="shared" si="2"/>
        <v>MISSING_UNEXPLAINED</v>
      </c>
    </row>
    <row r="22" spans="1:32" x14ac:dyDescent="0.25">
      <c r="A22" t="s">
        <v>352</v>
      </c>
      <c r="B22" t="s">
        <v>181</v>
      </c>
      <c r="C22" t="s">
        <v>182</v>
      </c>
      <c r="D22" s="9" t="str">
        <f>'03_PLAN_7D'!D22</f>
        <v/>
      </c>
      <c r="E22" t="s">
        <v>79</v>
      </c>
      <c r="F22" t="s">
        <v>183</v>
      </c>
      <c r="G22" t="s">
        <v>122</v>
      </c>
      <c r="H22">
        <v>1</v>
      </c>
      <c r="I22" s="10"/>
      <c r="J22" s="10"/>
      <c r="K22" s="10"/>
      <c r="L22" s="10"/>
      <c r="M22" s="10"/>
      <c r="N22" s="10"/>
      <c r="O22" s="11"/>
      <c r="P22" s="11"/>
      <c r="Q22" s="10"/>
      <c r="R22" s="10"/>
      <c r="S22" s="10"/>
      <c r="T22" s="10"/>
      <c r="U22" s="10"/>
      <c r="V22" s="10"/>
      <c r="W22" s="10"/>
      <c r="X22" s="12" t="str">
        <f t="shared" si="0"/>
        <v/>
      </c>
      <c r="Y22" s="12" t="str">
        <f t="shared" si="1"/>
        <v/>
      </c>
      <c r="Z22" s="10"/>
      <c r="AA22" s="10"/>
      <c r="AB22" s="10"/>
      <c r="AC22" s="10"/>
      <c r="AD22" s="10"/>
      <c r="AE22" s="10"/>
      <c r="AF22" s="13" t="str">
        <f t="shared" si="2"/>
        <v>MISSING_UNEXPLAINED</v>
      </c>
    </row>
    <row r="23" spans="1:32" x14ac:dyDescent="0.25">
      <c r="A23" t="s">
        <v>352</v>
      </c>
      <c r="B23" t="s">
        <v>185</v>
      </c>
      <c r="C23" t="s">
        <v>182</v>
      </c>
      <c r="D23" s="9" t="str">
        <f>'03_PLAN_7D'!D23</f>
        <v/>
      </c>
      <c r="E23" t="s">
        <v>79</v>
      </c>
      <c r="F23" t="s">
        <v>186</v>
      </c>
      <c r="G23" t="s">
        <v>126</v>
      </c>
      <c r="H23">
        <v>2</v>
      </c>
      <c r="I23" s="10"/>
      <c r="J23" s="10"/>
      <c r="K23" s="10" t="s">
        <v>353</v>
      </c>
      <c r="L23" s="10" t="s">
        <v>354</v>
      </c>
      <c r="M23" s="10" t="s">
        <v>354</v>
      </c>
      <c r="N23" s="10"/>
      <c r="O23" s="11"/>
      <c r="P23" s="11"/>
      <c r="Q23" s="10"/>
      <c r="R23" s="10"/>
      <c r="S23" s="10"/>
      <c r="T23" s="10"/>
      <c r="U23" s="10"/>
      <c r="V23" s="10"/>
      <c r="W23" s="10"/>
      <c r="X23" s="12" t="str">
        <f t="shared" si="0"/>
        <v/>
      </c>
      <c r="Y23" s="12" t="str">
        <f t="shared" si="1"/>
        <v/>
      </c>
      <c r="Z23" s="10"/>
      <c r="AA23" s="10"/>
      <c r="AB23" s="10"/>
      <c r="AC23" s="10"/>
      <c r="AD23" s="10"/>
      <c r="AE23" s="10"/>
      <c r="AF23" s="13" t="str">
        <f t="shared" si="2"/>
        <v>MISSING_UNEXPLAINED</v>
      </c>
    </row>
    <row r="24" spans="1:32" x14ac:dyDescent="0.25">
      <c r="A24" t="s">
        <v>352</v>
      </c>
      <c r="B24" t="s">
        <v>187</v>
      </c>
      <c r="C24" t="s">
        <v>188</v>
      </c>
      <c r="D24" s="9" t="str">
        <f>'03_PLAN_7D'!D24</f>
        <v/>
      </c>
      <c r="E24" t="s">
        <v>79</v>
      </c>
      <c r="F24" t="s">
        <v>189</v>
      </c>
      <c r="G24" t="s">
        <v>126</v>
      </c>
      <c r="H24">
        <v>1</v>
      </c>
      <c r="I24" s="10"/>
      <c r="J24" s="10"/>
      <c r="K24" s="10" t="s">
        <v>353</v>
      </c>
      <c r="L24" s="10" t="s">
        <v>354</v>
      </c>
      <c r="M24" s="10" t="s">
        <v>354</v>
      </c>
      <c r="N24" s="10"/>
      <c r="O24" s="11"/>
      <c r="P24" s="11"/>
      <c r="Q24" s="10"/>
      <c r="R24" s="10"/>
      <c r="S24" s="10"/>
      <c r="T24" s="10"/>
      <c r="U24" s="10"/>
      <c r="V24" s="10"/>
      <c r="W24" s="10"/>
      <c r="X24" s="12" t="str">
        <f t="shared" si="0"/>
        <v/>
      </c>
      <c r="Y24" s="12" t="str">
        <f t="shared" si="1"/>
        <v/>
      </c>
      <c r="Z24" s="10"/>
      <c r="AA24" s="10"/>
      <c r="AB24" s="10"/>
      <c r="AC24" s="10"/>
      <c r="AD24" s="10"/>
      <c r="AE24" s="10"/>
      <c r="AF24" s="13" t="str">
        <f t="shared" si="2"/>
        <v>MISSING_UNEXPLAINED</v>
      </c>
    </row>
    <row r="25" spans="1:32" x14ac:dyDescent="0.25">
      <c r="A25" t="s">
        <v>352</v>
      </c>
      <c r="B25" t="s">
        <v>191</v>
      </c>
      <c r="C25" t="s">
        <v>188</v>
      </c>
      <c r="D25" s="9" t="str">
        <f>'03_PLAN_7D'!D25</f>
        <v/>
      </c>
      <c r="E25" t="s">
        <v>79</v>
      </c>
      <c r="F25" t="s">
        <v>192</v>
      </c>
      <c r="G25" t="s">
        <v>122</v>
      </c>
      <c r="H25">
        <v>2</v>
      </c>
      <c r="I25" s="10"/>
      <c r="J25" s="10"/>
      <c r="K25" s="10"/>
      <c r="L25" s="10"/>
      <c r="M25" s="10"/>
      <c r="N25" s="10"/>
      <c r="O25" s="11"/>
      <c r="P25" s="11"/>
      <c r="Q25" s="10"/>
      <c r="R25" s="10"/>
      <c r="S25" s="10"/>
      <c r="T25" s="10"/>
      <c r="U25" s="10"/>
      <c r="V25" s="10"/>
      <c r="W25" s="10"/>
      <c r="X25" s="12" t="str">
        <f t="shared" si="0"/>
        <v/>
      </c>
      <c r="Y25" s="12" t="str">
        <f t="shared" si="1"/>
        <v/>
      </c>
      <c r="Z25" s="10"/>
      <c r="AA25" s="10"/>
      <c r="AB25" s="10"/>
      <c r="AC25" s="10"/>
      <c r="AD25" s="10"/>
      <c r="AE25" s="10"/>
      <c r="AF25" s="13" t="str">
        <f t="shared" si="2"/>
        <v>MISSING_UNEXPLAINED</v>
      </c>
    </row>
    <row r="26" spans="1:32" x14ac:dyDescent="0.25">
      <c r="A26" t="s">
        <v>352</v>
      </c>
      <c r="B26" t="s">
        <v>193</v>
      </c>
      <c r="C26" t="s">
        <v>194</v>
      </c>
      <c r="D26" s="9" t="str">
        <f>'03_PLAN_7D'!D26</f>
        <v/>
      </c>
      <c r="E26" t="s">
        <v>79</v>
      </c>
      <c r="F26" t="s">
        <v>195</v>
      </c>
      <c r="G26" t="s">
        <v>122</v>
      </c>
      <c r="H26">
        <v>1</v>
      </c>
      <c r="I26" s="10"/>
      <c r="J26" s="10"/>
      <c r="K26" s="10"/>
      <c r="L26" s="10"/>
      <c r="M26" s="10"/>
      <c r="N26" s="10"/>
      <c r="O26" s="11"/>
      <c r="P26" s="11"/>
      <c r="Q26" s="10"/>
      <c r="R26" s="10"/>
      <c r="S26" s="10"/>
      <c r="T26" s="10"/>
      <c r="U26" s="10"/>
      <c r="V26" s="10"/>
      <c r="W26" s="10"/>
      <c r="X26" s="12" t="str">
        <f t="shared" si="0"/>
        <v/>
      </c>
      <c r="Y26" s="12" t="str">
        <f t="shared" si="1"/>
        <v/>
      </c>
      <c r="Z26" s="10"/>
      <c r="AA26" s="10"/>
      <c r="AB26" s="10"/>
      <c r="AC26" s="10"/>
      <c r="AD26" s="10"/>
      <c r="AE26" s="10"/>
      <c r="AF26" s="13" t="str">
        <f t="shared" si="2"/>
        <v>MISSING_UNEXPLAINED</v>
      </c>
    </row>
    <row r="27" spans="1:32" x14ac:dyDescent="0.25">
      <c r="A27" t="s">
        <v>352</v>
      </c>
      <c r="B27" t="s">
        <v>197</v>
      </c>
      <c r="C27" t="s">
        <v>194</v>
      </c>
      <c r="D27" s="9" t="str">
        <f>'03_PLAN_7D'!D27</f>
        <v/>
      </c>
      <c r="E27" t="s">
        <v>79</v>
      </c>
      <c r="F27" t="s">
        <v>198</v>
      </c>
      <c r="G27" t="s">
        <v>126</v>
      </c>
      <c r="H27">
        <v>2</v>
      </c>
      <c r="I27" s="10"/>
      <c r="J27" s="10"/>
      <c r="K27" s="10" t="s">
        <v>353</v>
      </c>
      <c r="L27" s="10" t="s">
        <v>354</v>
      </c>
      <c r="M27" s="10" t="s">
        <v>354</v>
      </c>
      <c r="N27" s="10"/>
      <c r="O27" s="11"/>
      <c r="P27" s="11"/>
      <c r="Q27" s="10"/>
      <c r="R27" s="10"/>
      <c r="S27" s="10"/>
      <c r="T27" s="10"/>
      <c r="U27" s="10"/>
      <c r="V27" s="10"/>
      <c r="W27" s="10"/>
      <c r="X27" s="12" t="str">
        <f t="shared" si="0"/>
        <v/>
      </c>
      <c r="Y27" s="12" t="str">
        <f t="shared" si="1"/>
        <v/>
      </c>
      <c r="Z27" s="10"/>
      <c r="AA27" s="10"/>
      <c r="AB27" s="10"/>
      <c r="AC27" s="10"/>
      <c r="AD27" s="10"/>
      <c r="AE27" s="10"/>
      <c r="AF27" s="13" t="str">
        <f t="shared" si="2"/>
        <v>MISSING_UNEXPLAINED</v>
      </c>
    </row>
    <row r="28" spans="1:32" x14ac:dyDescent="0.25">
      <c r="A28" t="s">
        <v>352</v>
      </c>
      <c r="B28" t="s">
        <v>199</v>
      </c>
      <c r="C28" t="s">
        <v>200</v>
      </c>
      <c r="D28" s="9" t="str">
        <f>'03_PLAN_7D'!D28</f>
        <v/>
      </c>
      <c r="E28" t="s">
        <v>79</v>
      </c>
      <c r="F28" t="s">
        <v>201</v>
      </c>
      <c r="G28" t="s">
        <v>126</v>
      </c>
      <c r="H28">
        <v>1</v>
      </c>
      <c r="I28" s="10"/>
      <c r="J28" s="10"/>
      <c r="K28" s="10" t="s">
        <v>353</v>
      </c>
      <c r="L28" s="10" t="s">
        <v>354</v>
      </c>
      <c r="M28" s="10" t="s">
        <v>354</v>
      </c>
      <c r="N28" s="10"/>
      <c r="O28" s="11"/>
      <c r="P28" s="11"/>
      <c r="Q28" s="10"/>
      <c r="R28" s="10"/>
      <c r="S28" s="10"/>
      <c r="T28" s="10"/>
      <c r="U28" s="10"/>
      <c r="V28" s="10"/>
      <c r="W28" s="10"/>
      <c r="X28" s="12" t="str">
        <f t="shared" si="0"/>
        <v/>
      </c>
      <c r="Y28" s="12" t="str">
        <f t="shared" si="1"/>
        <v/>
      </c>
      <c r="Z28" s="10"/>
      <c r="AA28" s="10"/>
      <c r="AB28" s="10"/>
      <c r="AC28" s="10"/>
      <c r="AD28" s="10"/>
      <c r="AE28" s="10"/>
      <c r="AF28" s="13" t="str">
        <f t="shared" si="2"/>
        <v>MISSING_UNEXPLAINED</v>
      </c>
    </row>
    <row r="29" spans="1:32" x14ac:dyDescent="0.25">
      <c r="A29" t="s">
        <v>352</v>
      </c>
      <c r="B29" t="s">
        <v>203</v>
      </c>
      <c r="C29" t="s">
        <v>200</v>
      </c>
      <c r="D29" s="9" t="str">
        <f>'03_PLAN_7D'!D29</f>
        <v/>
      </c>
      <c r="E29" t="s">
        <v>79</v>
      </c>
      <c r="F29" t="s">
        <v>204</v>
      </c>
      <c r="G29" t="s">
        <v>122</v>
      </c>
      <c r="H29">
        <v>2</v>
      </c>
      <c r="I29" s="10"/>
      <c r="J29" s="10"/>
      <c r="K29" s="10"/>
      <c r="L29" s="10"/>
      <c r="M29" s="10"/>
      <c r="N29" s="10"/>
      <c r="O29" s="11"/>
      <c r="P29" s="11"/>
      <c r="Q29" s="10"/>
      <c r="R29" s="10"/>
      <c r="S29" s="10"/>
      <c r="T29" s="10"/>
      <c r="U29" s="10"/>
      <c r="V29" s="10"/>
      <c r="W29" s="10"/>
      <c r="X29" s="12" t="str">
        <f t="shared" si="0"/>
        <v/>
      </c>
      <c r="Y29" s="12" t="str">
        <f t="shared" si="1"/>
        <v/>
      </c>
      <c r="Z29" s="10"/>
      <c r="AA29" s="10"/>
      <c r="AB29" s="10"/>
      <c r="AC29" s="10"/>
      <c r="AD29" s="10"/>
      <c r="AE29" s="10"/>
      <c r="AF29" s="13" t="str">
        <f t="shared" si="2"/>
        <v>MISSING_UNEXPLAINED</v>
      </c>
    </row>
    <row r="30" spans="1:32" x14ac:dyDescent="0.25">
      <c r="A30" t="s">
        <v>352</v>
      </c>
      <c r="B30" t="s">
        <v>205</v>
      </c>
      <c r="C30" t="s">
        <v>206</v>
      </c>
      <c r="D30" s="9" t="str">
        <f>'03_PLAN_7D'!D30</f>
        <v/>
      </c>
      <c r="E30" t="s">
        <v>87</v>
      </c>
      <c r="F30" t="s">
        <v>207</v>
      </c>
      <c r="G30" t="s">
        <v>122</v>
      </c>
      <c r="H30">
        <v>1</v>
      </c>
      <c r="I30" s="10"/>
      <c r="J30" s="10"/>
      <c r="K30" s="10"/>
      <c r="L30" s="10"/>
      <c r="M30" s="10"/>
      <c r="N30" s="10"/>
      <c r="O30" s="11"/>
      <c r="P30" s="11"/>
      <c r="Q30" s="10"/>
      <c r="R30" s="10"/>
      <c r="S30" s="10"/>
      <c r="T30" s="10"/>
      <c r="U30" s="10"/>
      <c r="V30" s="10"/>
      <c r="W30" s="10"/>
      <c r="X30" s="12" t="str">
        <f t="shared" si="0"/>
        <v/>
      </c>
      <c r="Y30" s="12" t="str">
        <f t="shared" si="1"/>
        <v/>
      </c>
      <c r="Z30" s="10"/>
      <c r="AA30" s="10"/>
      <c r="AB30" s="10"/>
      <c r="AC30" s="10"/>
      <c r="AD30" s="10"/>
      <c r="AE30" s="10"/>
      <c r="AF30" s="13" t="str">
        <f t="shared" si="2"/>
        <v>MISSING_UNEXPLAINED</v>
      </c>
    </row>
    <row r="31" spans="1:32" x14ac:dyDescent="0.25">
      <c r="A31" t="s">
        <v>352</v>
      </c>
      <c r="B31" t="s">
        <v>209</v>
      </c>
      <c r="C31" t="s">
        <v>206</v>
      </c>
      <c r="D31" s="9" t="str">
        <f>'03_PLAN_7D'!D31</f>
        <v/>
      </c>
      <c r="E31" t="s">
        <v>87</v>
      </c>
      <c r="F31" t="s">
        <v>210</v>
      </c>
      <c r="G31" t="s">
        <v>126</v>
      </c>
      <c r="H31">
        <v>2</v>
      </c>
      <c r="I31" s="10"/>
      <c r="J31" s="10"/>
      <c r="K31" s="10" t="s">
        <v>353</v>
      </c>
      <c r="L31" s="10" t="s">
        <v>354</v>
      </c>
      <c r="M31" s="10" t="s">
        <v>354</v>
      </c>
      <c r="N31" s="10"/>
      <c r="O31" s="11"/>
      <c r="P31" s="11"/>
      <c r="Q31" s="10"/>
      <c r="R31" s="10"/>
      <c r="S31" s="10"/>
      <c r="T31" s="10"/>
      <c r="U31" s="10"/>
      <c r="V31" s="10"/>
      <c r="W31" s="10"/>
      <c r="X31" s="12" t="str">
        <f t="shared" si="0"/>
        <v/>
      </c>
      <c r="Y31" s="12" t="str">
        <f t="shared" si="1"/>
        <v/>
      </c>
      <c r="Z31" s="10"/>
      <c r="AA31" s="10"/>
      <c r="AB31" s="10"/>
      <c r="AC31" s="10"/>
      <c r="AD31" s="10"/>
      <c r="AE31" s="10"/>
      <c r="AF31" s="13" t="str">
        <f t="shared" si="2"/>
        <v>MISSING_UNEXPLAINED</v>
      </c>
    </row>
    <row r="32" spans="1:32" x14ac:dyDescent="0.25">
      <c r="A32" t="s">
        <v>352</v>
      </c>
      <c r="B32" t="s">
        <v>211</v>
      </c>
      <c r="C32" t="s">
        <v>212</v>
      </c>
      <c r="D32" s="9" t="str">
        <f>'03_PLAN_7D'!D32</f>
        <v/>
      </c>
      <c r="E32" t="s">
        <v>87</v>
      </c>
      <c r="F32" t="s">
        <v>213</v>
      </c>
      <c r="G32" t="s">
        <v>122</v>
      </c>
      <c r="H32">
        <v>1</v>
      </c>
      <c r="I32" s="10"/>
      <c r="J32" s="10"/>
      <c r="K32" s="10"/>
      <c r="L32" s="10"/>
      <c r="M32" s="10"/>
      <c r="N32" s="10"/>
      <c r="O32" s="11"/>
      <c r="P32" s="11"/>
      <c r="Q32" s="10"/>
      <c r="R32" s="10"/>
      <c r="S32" s="10"/>
      <c r="T32" s="10"/>
      <c r="U32" s="10"/>
      <c r="V32" s="10"/>
      <c r="W32" s="10"/>
      <c r="X32" s="12" t="str">
        <f t="shared" si="0"/>
        <v/>
      </c>
      <c r="Y32" s="12" t="str">
        <f t="shared" si="1"/>
        <v/>
      </c>
      <c r="Z32" s="10"/>
      <c r="AA32" s="10"/>
      <c r="AB32" s="10"/>
      <c r="AC32" s="10"/>
      <c r="AD32" s="10"/>
      <c r="AE32" s="10"/>
      <c r="AF32" s="13" t="str">
        <f t="shared" si="2"/>
        <v>MISSING_UNEXPLAINED</v>
      </c>
    </row>
    <row r="33" spans="1:32" x14ac:dyDescent="0.25">
      <c r="A33" t="s">
        <v>352</v>
      </c>
      <c r="B33" t="s">
        <v>215</v>
      </c>
      <c r="C33" t="s">
        <v>212</v>
      </c>
      <c r="D33" s="9" t="str">
        <f>'03_PLAN_7D'!D33</f>
        <v/>
      </c>
      <c r="E33" t="s">
        <v>87</v>
      </c>
      <c r="F33" t="s">
        <v>216</v>
      </c>
      <c r="G33" t="s">
        <v>126</v>
      </c>
      <c r="H33">
        <v>2</v>
      </c>
      <c r="I33" s="10"/>
      <c r="J33" s="10"/>
      <c r="K33" s="10" t="s">
        <v>353</v>
      </c>
      <c r="L33" s="10" t="s">
        <v>354</v>
      </c>
      <c r="M33" s="10" t="s">
        <v>354</v>
      </c>
      <c r="N33" s="10"/>
      <c r="O33" s="11"/>
      <c r="P33" s="11"/>
      <c r="Q33" s="10"/>
      <c r="R33" s="10"/>
      <c r="S33" s="10"/>
      <c r="T33" s="10"/>
      <c r="U33" s="10"/>
      <c r="V33" s="10"/>
      <c r="W33" s="10"/>
      <c r="X33" s="12" t="str">
        <f t="shared" si="0"/>
        <v/>
      </c>
      <c r="Y33" s="12" t="str">
        <f t="shared" si="1"/>
        <v/>
      </c>
      <c r="Z33" s="10"/>
      <c r="AA33" s="10"/>
      <c r="AB33" s="10"/>
      <c r="AC33" s="10"/>
      <c r="AD33" s="10"/>
      <c r="AE33" s="10"/>
      <c r="AF33" s="13" t="str">
        <f t="shared" si="2"/>
        <v>MISSING_UNEXPLAINED</v>
      </c>
    </row>
    <row r="34" spans="1:32" x14ac:dyDescent="0.25">
      <c r="A34" t="s">
        <v>352</v>
      </c>
      <c r="B34" t="s">
        <v>217</v>
      </c>
      <c r="C34" t="s">
        <v>218</v>
      </c>
      <c r="D34" s="9" t="str">
        <f>'03_PLAN_7D'!D34</f>
        <v/>
      </c>
      <c r="E34" t="s">
        <v>87</v>
      </c>
      <c r="F34" t="s">
        <v>219</v>
      </c>
      <c r="G34" t="s">
        <v>126</v>
      </c>
      <c r="H34">
        <v>1</v>
      </c>
      <c r="I34" s="10"/>
      <c r="J34" s="10"/>
      <c r="K34" s="10" t="s">
        <v>353</v>
      </c>
      <c r="L34" s="10" t="s">
        <v>354</v>
      </c>
      <c r="M34" s="10" t="s">
        <v>354</v>
      </c>
      <c r="N34" s="10"/>
      <c r="O34" s="11"/>
      <c r="P34" s="11"/>
      <c r="Q34" s="10"/>
      <c r="R34" s="10"/>
      <c r="S34" s="10"/>
      <c r="T34" s="10"/>
      <c r="U34" s="10"/>
      <c r="V34" s="10"/>
      <c r="W34" s="10"/>
      <c r="X34" s="12" t="str">
        <f t="shared" ref="X34:X65" si="3">IF(COUNT(Q34:W34)=7,SUM(Q34:R34,T34:W34),"")</f>
        <v/>
      </c>
      <c r="Y34" s="12" t="str">
        <f t="shared" ref="Y34:Y65" si="4">IF(X34="","",X34+S34)</f>
        <v/>
      </c>
      <c r="Z34" s="10"/>
      <c r="AA34" s="10"/>
      <c r="AB34" s="10"/>
      <c r="AC34" s="10"/>
      <c r="AD34" s="10"/>
      <c r="AE34" s="10"/>
      <c r="AF34" s="13" t="str">
        <f t="shared" ref="AF34:AF65" si="5">IF(OR(I34="",J34="",K34="",L34="",M34="",N34="",O34="",P34="",COUNT(Q34:W34)&lt;&gt;7,Z34="",AA34="",AB34="",AC34=""),IF(AD34&lt;&gt;"","MISSING_EXPLAINED","MISSING_UNEXPLAINED"),"COMPLETE")</f>
        <v>MISSING_UNEXPLAINED</v>
      </c>
    </row>
    <row r="35" spans="1:32" x14ac:dyDescent="0.25">
      <c r="A35" t="s">
        <v>352</v>
      </c>
      <c r="B35" t="s">
        <v>221</v>
      </c>
      <c r="C35" t="s">
        <v>218</v>
      </c>
      <c r="D35" s="9" t="str">
        <f>'03_PLAN_7D'!D35</f>
        <v/>
      </c>
      <c r="E35" t="s">
        <v>87</v>
      </c>
      <c r="F35" t="s">
        <v>222</v>
      </c>
      <c r="G35" t="s">
        <v>122</v>
      </c>
      <c r="H35">
        <v>2</v>
      </c>
      <c r="I35" s="10"/>
      <c r="J35" s="10"/>
      <c r="K35" s="10"/>
      <c r="L35" s="10"/>
      <c r="M35" s="10"/>
      <c r="N35" s="10"/>
      <c r="O35" s="11"/>
      <c r="P35" s="11"/>
      <c r="Q35" s="10"/>
      <c r="R35" s="10"/>
      <c r="S35" s="10"/>
      <c r="T35" s="10"/>
      <c r="U35" s="10"/>
      <c r="V35" s="10"/>
      <c r="W35" s="10"/>
      <c r="X35" s="12" t="str">
        <f t="shared" si="3"/>
        <v/>
      </c>
      <c r="Y35" s="12" t="str">
        <f t="shared" si="4"/>
        <v/>
      </c>
      <c r="Z35" s="10"/>
      <c r="AA35" s="10"/>
      <c r="AB35" s="10"/>
      <c r="AC35" s="10"/>
      <c r="AD35" s="10"/>
      <c r="AE35" s="10"/>
      <c r="AF35" s="13" t="str">
        <f t="shared" si="5"/>
        <v>MISSING_UNEXPLAINED</v>
      </c>
    </row>
    <row r="36" spans="1:32" x14ac:dyDescent="0.25">
      <c r="A36" t="s">
        <v>352</v>
      </c>
      <c r="B36" t="s">
        <v>223</v>
      </c>
      <c r="C36" t="s">
        <v>224</v>
      </c>
      <c r="D36" s="9" t="str">
        <f>'03_PLAN_7D'!D36</f>
        <v/>
      </c>
      <c r="E36" t="s">
        <v>87</v>
      </c>
      <c r="F36" t="s">
        <v>225</v>
      </c>
      <c r="G36" t="s">
        <v>122</v>
      </c>
      <c r="H36">
        <v>1</v>
      </c>
      <c r="I36" s="10"/>
      <c r="J36" s="10"/>
      <c r="K36" s="10"/>
      <c r="L36" s="10"/>
      <c r="M36" s="10"/>
      <c r="N36" s="10"/>
      <c r="O36" s="11"/>
      <c r="P36" s="11"/>
      <c r="Q36" s="10"/>
      <c r="R36" s="10"/>
      <c r="S36" s="10"/>
      <c r="T36" s="10"/>
      <c r="U36" s="10"/>
      <c r="V36" s="10"/>
      <c r="W36" s="10"/>
      <c r="X36" s="12" t="str">
        <f t="shared" si="3"/>
        <v/>
      </c>
      <c r="Y36" s="12" t="str">
        <f t="shared" si="4"/>
        <v/>
      </c>
      <c r="Z36" s="10"/>
      <c r="AA36" s="10"/>
      <c r="AB36" s="10"/>
      <c r="AC36" s="10"/>
      <c r="AD36" s="10"/>
      <c r="AE36" s="10"/>
      <c r="AF36" s="13" t="str">
        <f t="shared" si="5"/>
        <v>MISSING_UNEXPLAINED</v>
      </c>
    </row>
    <row r="37" spans="1:32" x14ac:dyDescent="0.25">
      <c r="A37" t="s">
        <v>352</v>
      </c>
      <c r="B37" t="s">
        <v>227</v>
      </c>
      <c r="C37" t="s">
        <v>224</v>
      </c>
      <c r="D37" s="9" t="str">
        <f>'03_PLAN_7D'!D37</f>
        <v/>
      </c>
      <c r="E37" t="s">
        <v>87</v>
      </c>
      <c r="F37" t="s">
        <v>228</v>
      </c>
      <c r="G37" t="s">
        <v>126</v>
      </c>
      <c r="H37">
        <v>2</v>
      </c>
      <c r="I37" s="10"/>
      <c r="J37" s="10"/>
      <c r="K37" s="10" t="s">
        <v>353</v>
      </c>
      <c r="L37" s="10" t="s">
        <v>354</v>
      </c>
      <c r="M37" s="10" t="s">
        <v>354</v>
      </c>
      <c r="N37" s="10"/>
      <c r="O37" s="11"/>
      <c r="P37" s="11"/>
      <c r="Q37" s="10"/>
      <c r="R37" s="10"/>
      <c r="S37" s="10"/>
      <c r="T37" s="10"/>
      <c r="U37" s="10"/>
      <c r="V37" s="10"/>
      <c r="W37" s="10"/>
      <c r="X37" s="12" t="str">
        <f t="shared" si="3"/>
        <v/>
      </c>
      <c r="Y37" s="12" t="str">
        <f t="shared" si="4"/>
        <v/>
      </c>
      <c r="Z37" s="10"/>
      <c r="AA37" s="10"/>
      <c r="AB37" s="10"/>
      <c r="AC37" s="10"/>
      <c r="AD37" s="10"/>
      <c r="AE37" s="10"/>
      <c r="AF37" s="13" t="str">
        <f t="shared" si="5"/>
        <v>MISSING_UNEXPLAINED</v>
      </c>
    </row>
    <row r="38" spans="1:32" x14ac:dyDescent="0.25">
      <c r="A38" t="s">
        <v>352</v>
      </c>
      <c r="B38" t="s">
        <v>229</v>
      </c>
      <c r="C38" t="s">
        <v>230</v>
      </c>
      <c r="D38" s="9" t="str">
        <f>'03_PLAN_7D'!D38</f>
        <v/>
      </c>
      <c r="E38" t="s">
        <v>87</v>
      </c>
      <c r="F38" t="s">
        <v>231</v>
      </c>
      <c r="G38" t="s">
        <v>126</v>
      </c>
      <c r="H38">
        <v>1</v>
      </c>
      <c r="I38" s="10"/>
      <c r="J38" s="10"/>
      <c r="K38" s="10" t="s">
        <v>353</v>
      </c>
      <c r="L38" s="10" t="s">
        <v>354</v>
      </c>
      <c r="M38" s="10" t="s">
        <v>354</v>
      </c>
      <c r="N38" s="10"/>
      <c r="O38" s="11"/>
      <c r="P38" s="11"/>
      <c r="Q38" s="10"/>
      <c r="R38" s="10"/>
      <c r="S38" s="10"/>
      <c r="T38" s="10"/>
      <c r="U38" s="10"/>
      <c r="V38" s="10"/>
      <c r="W38" s="10"/>
      <c r="X38" s="12" t="str">
        <f t="shared" si="3"/>
        <v/>
      </c>
      <c r="Y38" s="12" t="str">
        <f t="shared" si="4"/>
        <v/>
      </c>
      <c r="Z38" s="10"/>
      <c r="AA38" s="10"/>
      <c r="AB38" s="10"/>
      <c r="AC38" s="10"/>
      <c r="AD38" s="10"/>
      <c r="AE38" s="10"/>
      <c r="AF38" s="13" t="str">
        <f t="shared" si="5"/>
        <v>MISSING_UNEXPLAINED</v>
      </c>
    </row>
    <row r="39" spans="1:32" x14ac:dyDescent="0.25">
      <c r="A39" t="s">
        <v>352</v>
      </c>
      <c r="B39" t="s">
        <v>233</v>
      </c>
      <c r="C39" t="s">
        <v>230</v>
      </c>
      <c r="D39" s="9" t="str">
        <f>'03_PLAN_7D'!D39</f>
        <v/>
      </c>
      <c r="E39" t="s">
        <v>87</v>
      </c>
      <c r="F39" t="s">
        <v>234</v>
      </c>
      <c r="G39" t="s">
        <v>122</v>
      </c>
      <c r="H39">
        <v>2</v>
      </c>
      <c r="I39" s="10"/>
      <c r="J39" s="10"/>
      <c r="K39" s="10"/>
      <c r="L39" s="10"/>
      <c r="M39" s="10"/>
      <c r="N39" s="10"/>
      <c r="O39" s="11"/>
      <c r="P39" s="11"/>
      <c r="Q39" s="10"/>
      <c r="R39" s="10"/>
      <c r="S39" s="10"/>
      <c r="T39" s="10"/>
      <c r="U39" s="10"/>
      <c r="V39" s="10"/>
      <c r="W39" s="10"/>
      <c r="X39" s="12" t="str">
        <f t="shared" si="3"/>
        <v/>
      </c>
      <c r="Y39" s="12" t="str">
        <f t="shared" si="4"/>
        <v/>
      </c>
      <c r="Z39" s="10"/>
      <c r="AA39" s="10"/>
      <c r="AB39" s="10"/>
      <c r="AC39" s="10"/>
      <c r="AD39" s="10"/>
      <c r="AE39" s="10"/>
      <c r="AF39" s="13" t="str">
        <f t="shared" si="5"/>
        <v>MISSING_UNEXPLAINED</v>
      </c>
    </row>
    <row r="40" spans="1:32" x14ac:dyDescent="0.25">
      <c r="A40" t="s">
        <v>352</v>
      </c>
      <c r="B40" t="s">
        <v>235</v>
      </c>
      <c r="C40" t="s">
        <v>236</v>
      </c>
      <c r="D40" s="9" t="str">
        <f>'03_PLAN_7D'!D40</f>
        <v/>
      </c>
      <c r="E40" t="s">
        <v>87</v>
      </c>
      <c r="F40" t="s">
        <v>237</v>
      </c>
      <c r="G40" t="s">
        <v>126</v>
      </c>
      <c r="H40">
        <v>1</v>
      </c>
      <c r="I40" s="10"/>
      <c r="J40" s="10"/>
      <c r="K40" s="10" t="s">
        <v>353</v>
      </c>
      <c r="L40" s="10" t="s">
        <v>354</v>
      </c>
      <c r="M40" s="10" t="s">
        <v>354</v>
      </c>
      <c r="N40" s="10"/>
      <c r="O40" s="11"/>
      <c r="P40" s="11"/>
      <c r="Q40" s="10"/>
      <c r="R40" s="10"/>
      <c r="S40" s="10"/>
      <c r="T40" s="10"/>
      <c r="U40" s="10"/>
      <c r="V40" s="10"/>
      <c r="W40" s="10"/>
      <c r="X40" s="12" t="str">
        <f t="shared" si="3"/>
        <v/>
      </c>
      <c r="Y40" s="12" t="str">
        <f t="shared" si="4"/>
        <v/>
      </c>
      <c r="Z40" s="10"/>
      <c r="AA40" s="10"/>
      <c r="AB40" s="10"/>
      <c r="AC40" s="10"/>
      <c r="AD40" s="10"/>
      <c r="AE40" s="10"/>
      <c r="AF40" s="13" t="str">
        <f t="shared" si="5"/>
        <v>MISSING_UNEXPLAINED</v>
      </c>
    </row>
    <row r="41" spans="1:32" x14ac:dyDescent="0.25">
      <c r="A41" t="s">
        <v>352</v>
      </c>
      <c r="B41" t="s">
        <v>239</v>
      </c>
      <c r="C41" t="s">
        <v>236</v>
      </c>
      <c r="D41" s="9" t="str">
        <f>'03_PLAN_7D'!D41</f>
        <v/>
      </c>
      <c r="E41" t="s">
        <v>87</v>
      </c>
      <c r="F41" t="s">
        <v>240</v>
      </c>
      <c r="G41" t="s">
        <v>122</v>
      </c>
      <c r="H41">
        <v>2</v>
      </c>
      <c r="I41" s="10"/>
      <c r="J41" s="10"/>
      <c r="K41" s="10"/>
      <c r="L41" s="10"/>
      <c r="M41" s="10"/>
      <c r="N41" s="10"/>
      <c r="O41" s="11"/>
      <c r="P41" s="11"/>
      <c r="Q41" s="10"/>
      <c r="R41" s="10"/>
      <c r="S41" s="10"/>
      <c r="T41" s="10"/>
      <c r="U41" s="10"/>
      <c r="V41" s="10"/>
      <c r="W41" s="10"/>
      <c r="X41" s="12" t="str">
        <f t="shared" si="3"/>
        <v/>
      </c>
      <c r="Y41" s="12" t="str">
        <f t="shared" si="4"/>
        <v/>
      </c>
      <c r="Z41" s="10"/>
      <c r="AA41" s="10"/>
      <c r="AB41" s="10"/>
      <c r="AC41" s="10"/>
      <c r="AD41" s="10"/>
      <c r="AE41" s="10"/>
      <c r="AF41" s="13" t="str">
        <f t="shared" si="5"/>
        <v>MISSING_UNEXPLAINED</v>
      </c>
    </row>
    <row r="42" spans="1:32" x14ac:dyDescent="0.25">
      <c r="A42" t="s">
        <v>352</v>
      </c>
      <c r="B42" t="s">
        <v>241</v>
      </c>
      <c r="C42" t="s">
        <v>242</v>
      </c>
      <c r="D42" s="9" t="str">
        <f>'03_PLAN_7D'!D42</f>
        <v/>
      </c>
      <c r="E42" t="s">
        <v>87</v>
      </c>
      <c r="F42" t="s">
        <v>243</v>
      </c>
      <c r="G42" t="s">
        <v>122</v>
      </c>
      <c r="H42">
        <v>1</v>
      </c>
      <c r="I42" s="10"/>
      <c r="J42" s="10"/>
      <c r="K42" s="10"/>
      <c r="L42" s="10"/>
      <c r="M42" s="10"/>
      <c r="N42" s="10"/>
      <c r="O42" s="11"/>
      <c r="P42" s="11"/>
      <c r="Q42" s="10"/>
      <c r="R42" s="10"/>
      <c r="S42" s="10"/>
      <c r="T42" s="10"/>
      <c r="U42" s="10"/>
      <c r="V42" s="10"/>
      <c r="W42" s="10"/>
      <c r="X42" s="12" t="str">
        <f t="shared" si="3"/>
        <v/>
      </c>
      <c r="Y42" s="12" t="str">
        <f t="shared" si="4"/>
        <v/>
      </c>
      <c r="Z42" s="10"/>
      <c r="AA42" s="10"/>
      <c r="AB42" s="10"/>
      <c r="AC42" s="10"/>
      <c r="AD42" s="10"/>
      <c r="AE42" s="10"/>
      <c r="AF42" s="13" t="str">
        <f t="shared" si="5"/>
        <v>MISSING_UNEXPLAINED</v>
      </c>
    </row>
    <row r="43" spans="1:32" x14ac:dyDescent="0.25">
      <c r="A43" t="s">
        <v>352</v>
      </c>
      <c r="B43" t="s">
        <v>245</v>
      </c>
      <c r="C43" t="s">
        <v>242</v>
      </c>
      <c r="D43" s="9" t="str">
        <f>'03_PLAN_7D'!D43</f>
        <v/>
      </c>
      <c r="E43" t="s">
        <v>87</v>
      </c>
      <c r="F43" t="s">
        <v>246</v>
      </c>
      <c r="G43" t="s">
        <v>126</v>
      </c>
      <c r="H43">
        <v>2</v>
      </c>
      <c r="I43" s="10"/>
      <c r="J43" s="10"/>
      <c r="K43" s="10" t="s">
        <v>353</v>
      </c>
      <c r="L43" s="10" t="s">
        <v>354</v>
      </c>
      <c r="M43" s="10" t="s">
        <v>354</v>
      </c>
      <c r="N43" s="10"/>
      <c r="O43" s="11"/>
      <c r="P43" s="11"/>
      <c r="Q43" s="10"/>
      <c r="R43" s="10"/>
      <c r="S43" s="10"/>
      <c r="T43" s="10"/>
      <c r="U43" s="10"/>
      <c r="V43" s="10"/>
      <c r="W43" s="10"/>
      <c r="X43" s="12" t="str">
        <f t="shared" si="3"/>
        <v/>
      </c>
      <c r="Y43" s="12" t="str">
        <f t="shared" si="4"/>
        <v/>
      </c>
      <c r="Z43" s="10"/>
      <c r="AA43" s="10"/>
      <c r="AB43" s="10"/>
      <c r="AC43" s="10"/>
      <c r="AD43" s="10"/>
      <c r="AE43" s="10"/>
      <c r="AF43" s="13" t="str">
        <f t="shared" si="5"/>
        <v>MISSING_UNEXPLAINED</v>
      </c>
    </row>
    <row r="44" spans="1:32" x14ac:dyDescent="0.25">
      <c r="A44" t="s">
        <v>352</v>
      </c>
      <c r="B44" t="s">
        <v>247</v>
      </c>
      <c r="C44" t="s">
        <v>248</v>
      </c>
      <c r="D44" s="9" t="str">
        <f>'03_PLAN_7D'!D44</f>
        <v/>
      </c>
      <c r="E44" t="s">
        <v>95</v>
      </c>
      <c r="F44" t="s">
        <v>249</v>
      </c>
      <c r="G44" t="s">
        <v>126</v>
      </c>
      <c r="H44">
        <v>1</v>
      </c>
      <c r="I44" s="10"/>
      <c r="J44" s="10"/>
      <c r="K44" s="10" t="s">
        <v>353</v>
      </c>
      <c r="L44" s="10" t="s">
        <v>354</v>
      </c>
      <c r="M44" s="10" t="s">
        <v>354</v>
      </c>
      <c r="N44" s="10"/>
      <c r="O44" s="11"/>
      <c r="P44" s="11"/>
      <c r="Q44" s="10"/>
      <c r="R44" s="10"/>
      <c r="S44" s="10"/>
      <c r="T44" s="10"/>
      <c r="U44" s="10"/>
      <c r="V44" s="10"/>
      <c r="W44" s="10"/>
      <c r="X44" s="12" t="str">
        <f t="shared" si="3"/>
        <v/>
      </c>
      <c r="Y44" s="12" t="str">
        <f t="shared" si="4"/>
        <v/>
      </c>
      <c r="Z44" s="10"/>
      <c r="AA44" s="10"/>
      <c r="AB44" s="10"/>
      <c r="AC44" s="10"/>
      <c r="AD44" s="10"/>
      <c r="AE44" s="10"/>
      <c r="AF44" s="13" t="str">
        <f t="shared" si="5"/>
        <v>MISSING_UNEXPLAINED</v>
      </c>
    </row>
    <row r="45" spans="1:32" x14ac:dyDescent="0.25">
      <c r="A45" t="s">
        <v>352</v>
      </c>
      <c r="B45" t="s">
        <v>251</v>
      </c>
      <c r="C45" t="s">
        <v>248</v>
      </c>
      <c r="D45" s="9" t="str">
        <f>'03_PLAN_7D'!D45</f>
        <v/>
      </c>
      <c r="E45" t="s">
        <v>95</v>
      </c>
      <c r="F45" t="s">
        <v>252</v>
      </c>
      <c r="G45" t="s">
        <v>122</v>
      </c>
      <c r="H45">
        <v>2</v>
      </c>
      <c r="I45" s="10"/>
      <c r="J45" s="10"/>
      <c r="K45" s="10"/>
      <c r="L45" s="10"/>
      <c r="M45" s="10"/>
      <c r="N45" s="10"/>
      <c r="O45" s="11"/>
      <c r="P45" s="11"/>
      <c r="Q45" s="10"/>
      <c r="R45" s="10"/>
      <c r="S45" s="10"/>
      <c r="T45" s="10"/>
      <c r="U45" s="10"/>
      <c r="V45" s="10"/>
      <c r="W45" s="10"/>
      <c r="X45" s="12" t="str">
        <f t="shared" si="3"/>
        <v/>
      </c>
      <c r="Y45" s="12" t="str">
        <f t="shared" si="4"/>
        <v/>
      </c>
      <c r="Z45" s="10"/>
      <c r="AA45" s="10"/>
      <c r="AB45" s="10"/>
      <c r="AC45" s="10"/>
      <c r="AD45" s="10"/>
      <c r="AE45" s="10"/>
      <c r="AF45" s="13" t="str">
        <f t="shared" si="5"/>
        <v>MISSING_UNEXPLAINED</v>
      </c>
    </row>
    <row r="46" spans="1:32" x14ac:dyDescent="0.25">
      <c r="A46" t="s">
        <v>352</v>
      </c>
      <c r="B46" t="s">
        <v>253</v>
      </c>
      <c r="C46" t="s">
        <v>254</v>
      </c>
      <c r="D46" s="9" t="str">
        <f>'03_PLAN_7D'!D46</f>
        <v/>
      </c>
      <c r="E46" t="s">
        <v>95</v>
      </c>
      <c r="F46" t="s">
        <v>255</v>
      </c>
      <c r="G46" t="s">
        <v>122</v>
      </c>
      <c r="H46">
        <v>1</v>
      </c>
      <c r="I46" s="10"/>
      <c r="J46" s="10"/>
      <c r="K46" s="10"/>
      <c r="L46" s="10"/>
      <c r="M46" s="10"/>
      <c r="N46" s="10"/>
      <c r="O46" s="11"/>
      <c r="P46" s="11"/>
      <c r="Q46" s="10"/>
      <c r="R46" s="10"/>
      <c r="S46" s="10"/>
      <c r="T46" s="10"/>
      <c r="U46" s="10"/>
      <c r="V46" s="10"/>
      <c r="W46" s="10"/>
      <c r="X46" s="12" t="str">
        <f t="shared" si="3"/>
        <v/>
      </c>
      <c r="Y46" s="12" t="str">
        <f t="shared" si="4"/>
        <v/>
      </c>
      <c r="Z46" s="10"/>
      <c r="AA46" s="10"/>
      <c r="AB46" s="10"/>
      <c r="AC46" s="10"/>
      <c r="AD46" s="10"/>
      <c r="AE46" s="10"/>
      <c r="AF46" s="13" t="str">
        <f t="shared" si="5"/>
        <v>MISSING_UNEXPLAINED</v>
      </c>
    </row>
    <row r="47" spans="1:32" x14ac:dyDescent="0.25">
      <c r="A47" t="s">
        <v>352</v>
      </c>
      <c r="B47" t="s">
        <v>257</v>
      </c>
      <c r="C47" t="s">
        <v>254</v>
      </c>
      <c r="D47" s="9" t="str">
        <f>'03_PLAN_7D'!D47</f>
        <v/>
      </c>
      <c r="E47" t="s">
        <v>95</v>
      </c>
      <c r="F47" t="s">
        <v>258</v>
      </c>
      <c r="G47" t="s">
        <v>126</v>
      </c>
      <c r="H47">
        <v>2</v>
      </c>
      <c r="I47" s="10"/>
      <c r="J47" s="10"/>
      <c r="K47" s="10" t="s">
        <v>353</v>
      </c>
      <c r="L47" s="10" t="s">
        <v>354</v>
      </c>
      <c r="M47" s="10" t="s">
        <v>354</v>
      </c>
      <c r="N47" s="10"/>
      <c r="O47" s="11"/>
      <c r="P47" s="11"/>
      <c r="Q47" s="10"/>
      <c r="R47" s="10"/>
      <c r="S47" s="10"/>
      <c r="T47" s="10"/>
      <c r="U47" s="10"/>
      <c r="V47" s="10"/>
      <c r="W47" s="10"/>
      <c r="X47" s="12" t="str">
        <f t="shared" si="3"/>
        <v/>
      </c>
      <c r="Y47" s="12" t="str">
        <f t="shared" si="4"/>
        <v/>
      </c>
      <c r="Z47" s="10"/>
      <c r="AA47" s="10"/>
      <c r="AB47" s="10"/>
      <c r="AC47" s="10"/>
      <c r="AD47" s="10"/>
      <c r="AE47" s="10"/>
      <c r="AF47" s="13" t="str">
        <f t="shared" si="5"/>
        <v>MISSING_UNEXPLAINED</v>
      </c>
    </row>
    <row r="48" spans="1:32" x14ac:dyDescent="0.25">
      <c r="A48" t="s">
        <v>352</v>
      </c>
      <c r="B48" t="s">
        <v>259</v>
      </c>
      <c r="C48" t="s">
        <v>260</v>
      </c>
      <c r="D48" s="9" t="str">
        <f>'03_PLAN_7D'!D48</f>
        <v/>
      </c>
      <c r="E48" t="s">
        <v>95</v>
      </c>
      <c r="F48" t="s">
        <v>261</v>
      </c>
      <c r="G48" t="s">
        <v>126</v>
      </c>
      <c r="H48">
        <v>1</v>
      </c>
      <c r="I48" s="10"/>
      <c r="J48" s="10"/>
      <c r="K48" s="10" t="s">
        <v>353</v>
      </c>
      <c r="L48" s="10" t="s">
        <v>354</v>
      </c>
      <c r="M48" s="10" t="s">
        <v>354</v>
      </c>
      <c r="N48" s="10"/>
      <c r="O48" s="11"/>
      <c r="P48" s="11"/>
      <c r="Q48" s="10"/>
      <c r="R48" s="10"/>
      <c r="S48" s="10"/>
      <c r="T48" s="10"/>
      <c r="U48" s="10"/>
      <c r="V48" s="10"/>
      <c r="W48" s="10"/>
      <c r="X48" s="12" t="str">
        <f t="shared" si="3"/>
        <v/>
      </c>
      <c r="Y48" s="12" t="str">
        <f t="shared" si="4"/>
        <v/>
      </c>
      <c r="Z48" s="10"/>
      <c r="AA48" s="10"/>
      <c r="AB48" s="10"/>
      <c r="AC48" s="10"/>
      <c r="AD48" s="10"/>
      <c r="AE48" s="10"/>
      <c r="AF48" s="13" t="str">
        <f t="shared" si="5"/>
        <v>MISSING_UNEXPLAINED</v>
      </c>
    </row>
    <row r="49" spans="1:32" x14ac:dyDescent="0.25">
      <c r="A49" t="s">
        <v>352</v>
      </c>
      <c r="B49" t="s">
        <v>263</v>
      </c>
      <c r="C49" t="s">
        <v>260</v>
      </c>
      <c r="D49" s="9" t="str">
        <f>'03_PLAN_7D'!D49</f>
        <v/>
      </c>
      <c r="E49" t="s">
        <v>95</v>
      </c>
      <c r="F49" t="s">
        <v>264</v>
      </c>
      <c r="G49" t="s">
        <v>122</v>
      </c>
      <c r="H49">
        <v>2</v>
      </c>
      <c r="I49" s="10"/>
      <c r="J49" s="10"/>
      <c r="K49" s="10"/>
      <c r="L49" s="10"/>
      <c r="M49" s="10"/>
      <c r="N49" s="10"/>
      <c r="O49" s="11"/>
      <c r="P49" s="11"/>
      <c r="Q49" s="10"/>
      <c r="R49" s="10"/>
      <c r="S49" s="10"/>
      <c r="T49" s="10"/>
      <c r="U49" s="10"/>
      <c r="V49" s="10"/>
      <c r="W49" s="10"/>
      <c r="X49" s="12" t="str">
        <f t="shared" si="3"/>
        <v/>
      </c>
      <c r="Y49" s="12" t="str">
        <f t="shared" si="4"/>
        <v/>
      </c>
      <c r="Z49" s="10"/>
      <c r="AA49" s="10"/>
      <c r="AB49" s="10"/>
      <c r="AC49" s="10"/>
      <c r="AD49" s="10"/>
      <c r="AE49" s="10"/>
      <c r="AF49" s="13" t="str">
        <f t="shared" si="5"/>
        <v>MISSING_UNEXPLAINED</v>
      </c>
    </row>
    <row r="50" spans="1:32" x14ac:dyDescent="0.25">
      <c r="A50" t="s">
        <v>352</v>
      </c>
      <c r="B50" t="s">
        <v>265</v>
      </c>
      <c r="C50" t="s">
        <v>266</v>
      </c>
      <c r="D50" s="9" t="str">
        <f>'03_PLAN_7D'!D50</f>
        <v/>
      </c>
      <c r="E50" t="s">
        <v>95</v>
      </c>
      <c r="F50" t="s">
        <v>267</v>
      </c>
      <c r="G50" t="s">
        <v>126</v>
      </c>
      <c r="H50">
        <v>1</v>
      </c>
      <c r="I50" s="10"/>
      <c r="J50" s="10"/>
      <c r="K50" s="10" t="s">
        <v>353</v>
      </c>
      <c r="L50" s="10" t="s">
        <v>354</v>
      </c>
      <c r="M50" s="10" t="s">
        <v>354</v>
      </c>
      <c r="N50" s="10"/>
      <c r="O50" s="11"/>
      <c r="P50" s="11"/>
      <c r="Q50" s="10"/>
      <c r="R50" s="10"/>
      <c r="S50" s="10"/>
      <c r="T50" s="10"/>
      <c r="U50" s="10"/>
      <c r="V50" s="10"/>
      <c r="W50" s="10"/>
      <c r="X50" s="12" t="str">
        <f t="shared" si="3"/>
        <v/>
      </c>
      <c r="Y50" s="12" t="str">
        <f t="shared" si="4"/>
        <v/>
      </c>
      <c r="Z50" s="10"/>
      <c r="AA50" s="10"/>
      <c r="AB50" s="10"/>
      <c r="AC50" s="10"/>
      <c r="AD50" s="10"/>
      <c r="AE50" s="10"/>
      <c r="AF50" s="13" t="str">
        <f t="shared" si="5"/>
        <v>MISSING_UNEXPLAINED</v>
      </c>
    </row>
    <row r="51" spans="1:32" x14ac:dyDescent="0.25">
      <c r="A51" t="s">
        <v>352</v>
      </c>
      <c r="B51" t="s">
        <v>269</v>
      </c>
      <c r="C51" t="s">
        <v>266</v>
      </c>
      <c r="D51" s="9" t="str">
        <f>'03_PLAN_7D'!D51</f>
        <v/>
      </c>
      <c r="E51" t="s">
        <v>95</v>
      </c>
      <c r="F51" t="s">
        <v>270</v>
      </c>
      <c r="G51" t="s">
        <v>122</v>
      </c>
      <c r="H51">
        <v>2</v>
      </c>
      <c r="I51" s="10"/>
      <c r="J51" s="10"/>
      <c r="K51" s="10"/>
      <c r="L51" s="10"/>
      <c r="M51" s="10"/>
      <c r="N51" s="10"/>
      <c r="O51" s="11"/>
      <c r="P51" s="11"/>
      <c r="Q51" s="10"/>
      <c r="R51" s="10"/>
      <c r="S51" s="10"/>
      <c r="T51" s="10"/>
      <c r="U51" s="10"/>
      <c r="V51" s="10"/>
      <c r="W51" s="10"/>
      <c r="X51" s="12" t="str">
        <f t="shared" si="3"/>
        <v/>
      </c>
      <c r="Y51" s="12" t="str">
        <f t="shared" si="4"/>
        <v/>
      </c>
      <c r="Z51" s="10"/>
      <c r="AA51" s="10"/>
      <c r="AB51" s="10"/>
      <c r="AC51" s="10"/>
      <c r="AD51" s="10"/>
      <c r="AE51" s="10"/>
      <c r="AF51" s="13" t="str">
        <f t="shared" si="5"/>
        <v>MISSING_UNEXPLAINED</v>
      </c>
    </row>
    <row r="52" spans="1:32" x14ac:dyDescent="0.25">
      <c r="A52" t="s">
        <v>352</v>
      </c>
      <c r="B52" t="s">
        <v>271</v>
      </c>
      <c r="C52" t="s">
        <v>272</v>
      </c>
      <c r="D52" s="9" t="str">
        <f>'03_PLAN_7D'!D52</f>
        <v/>
      </c>
      <c r="E52" t="s">
        <v>95</v>
      </c>
      <c r="F52" t="s">
        <v>273</v>
      </c>
      <c r="G52" t="s">
        <v>126</v>
      </c>
      <c r="H52">
        <v>1</v>
      </c>
      <c r="I52" s="10"/>
      <c r="J52" s="10"/>
      <c r="K52" s="10" t="s">
        <v>353</v>
      </c>
      <c r="L52" s="10" t="s">
        <v>354</v>
      </c>
      <c r="M52" s="10" t="s">
        <v>354</v>
      </c>
      <c r="N52" s="10"/>
      <c r="O52" s="11"/>
      <c r="P52" s="11"/>
      <c r="Q52" s="10"/>
      <c r="R52" s="10"/>
      <c r="S52" s="10"/>
      <c r="T52" s="10"/>
      <c r="U52" s="10"/>
      <c r="V52" s="10"/>
      <c r="W52" s="10"/>
      <c r="X52" s="12" t="str">
        <f t="shared" si="3"/>
        <v/>
      </c>
      <c r="Y52" s="12" t="str">
        <f t="shared" si="4"/>
        <v/>
      </c>
      <c r="Z52" s="10"/>
      <c r="AA52" s="10"/>
      <c r="AB52" s="10"/>
      <c r="AC52" s="10"/>
      <c r="AD52" s="10"/>
      <c r="AE52" s="10"/>
      <c r="AF52" s="13" t="str">
        <f t="shared" si="5"/>
        <v>MISSING_UNEXPLAINED</v>
      </c>
    </row>
    <row r="53" spans="1:32" x14ac:dyDescent="0.25">
      <c r="A53" t="s">
        <v>352</v>
      </c>
      <c r="B53" t="s">
        <v>275</v>
      </c>
      <c r="C53" t="s">
        <v>272</v>
      </c>
      <c r="D53" s="9" t="str">
        <f>'03_PLAN_7D'!D53</f>
        <v/>
      </c>
      <c r="E53" t="s">
        <v>95</v>
      </c>
      <c r="F53" t="s">
        <v>276</v>
      </c>
      <c r="G53" t="s">
        <v>122</v>
      </c>
      <c r="H53">
        <v>2</v>
      </c>
      <c r="I53" s="10"/>
      <c r="J53" s="10"/>
      <c r="K53" s="10"/>
      <c r="L53" s="10"/>
      <c r="M53" s="10"/>
      <c r="N53" s="10"/>
      <c r="O53" s="11"/>
      <c r="P53" s="11"/>
      <c r="Q53" s="10"/>
      <c r="R53" s="10"/>
      <c r="S53" s="10"/>
      <c r="T53" s="10"/>
      <c r="U53" s="10"/>
      <c r="V53" s="10"/>
      <c r="W53" s="10"/>
      <c r="X53" s="12" t="str">
        <f t="shared" si="3"/>
        <v/>
      </c>
      <c r="Y53" s="12" t="str">
        <f t="shared" si="4"/>
        <v/>
      </c>
      <c r="Z53" s="10"/>
      <c r="AA53" s="10"/>
      <c r="AB53" s="10"/>
      <c r="AC53" s="10"/>
      <c r="AD53" s="10"/>
      <c r="AE53" s="10"/>
      <c r="AF53" s="13" t="str">
        <f t="shared" si="5"/>
        <v>MISSING_UNEXPLAINED</v>
      </c>
    </row>
    <row r="54" spans="1:32" x14ac:dyDescent="0.25">
      <c r="A54" t="s">
        <v>352</v>
      </c>
      <c r="B54" t="s">
        <v>277</v>
      </c>
      <c r="C54" t="s">
        <v>278</v>
      </c>
      <c r="D54" s="9" t="str">
        <f>'03_PLAN_7D'!D54</f>
        <v/>
      </c>
      <c r="E54" t="s">
        <v>95</v>
      </c>
      <c r="F54" t="s">
        <v>279</v>
      </c>
      <c r="G54" t="s">
        <v>122</v>
      </c>
      <c r="H54">
        <v>1</v>
      </c>
      <c r="I54" s="10"/>
      <c r="J54" s="10"/>
      <c r="K54" s="10"/>
      <c r="L54" s="10"/>
      <c r="M54" s="10"/>
      <c r="N54" s="10"/>
      <c r="O54" s="11"/>
      <c r="P54" s="11"/>
      <c r="Q54" s="10"/>
      <c r="R54" s="10"/>
      <c r="S54" s="10"/>
      <c r="T54" s="10"/>
      <c r="U54" s="10"/>
      <c r="V54" s="10"/>
      <c r="W54" s="10"/>
      <c r="X54" s="12" t="str">
        <f t="shared" si="3"/>
        <v/>
      </c>
      <c r="Y54" s="12" t="str">
        <f t="shared" si="4"/>
        <v/>
      </c>
      <c r="Z54" s="10"/>
      <c r="AA54" s="10"/>
      <c r="AB54" s="10"/>
      <c r="AC54" s="10"/>
      <c r="AD54" s="10"/>
      <c r="AE54" s="10"/>
      <c r="AF54" s="13" t="str">
        <f t="shared" si="5"/>
        <v>MISSING_UNEXPLAINED</v>
      </c>
    </row>
    <row r="55" spans="1:32" x14ac:dyDescent="0.25">
      <c r="A55" t="s">
        <v>352</v>
      </c>
      <c r="B55" t="s">
        <v>281</v>
      </c>
      <c r="C55" t="s">
        <v>278</v>
      </c>
      <c r="D55" s="9" t="str">
        <f>'03_PLAN_7D'!D55</f>
        <v/>
      </c>
      <c r="E55" t="s">
        <v>95</v>
      </c>
      <c r="F55" t="s">
        <v>282</v>
      </c>
      <c r="G55" t="s">
        <v>126</v>
      </c>
      <c r="H55">
        <v>2</v>
      </c>
      <c r="I55" s="10"/>
      <c r="J55" s="10"/>
      <c r="K55" s="10" t="s">
        <v>353</v>
      </c>
      <c r="L55" s="10" t="s">
        <v>354</v>
      </c>
      <c r="M55" s="10" t="s">
        <v>354</v>
      </c>
      <c r="N55" s="10"/>
      <c r="O55" s="11"/>
      <c r="P55" s="11"/>
      <c r="Q55" s="10"/>
      <c r="R55" s="10"/>
      <c r="S55" s="10"/>
      <c r="T55" s="10"/>
      <c r="U55" s="10"/>
      <c r="V55" s="10"/>
      <c r="W55" s="10"/>
      <c r="X55" s="12" t="str">
        <f t="shared" si="3"/>
        <v/>
      </c>
      <c r="Y55" s="12" t="str">
        <f t="shared" si="4"/>
        <v/>
      </c>
      <c r="Z55" s="10"/>
      <c r="AA55" s="10"/>
      <c r="AB55" s="10"/>
      <c r="AC55" s="10"/>
      <c r="AD55" s="10"/>
      <c r="AE55" s="10"/>
      <c r="AF55" s="13" t="str">
        <f t="shared" si="5"/>
        <v>MISSING_UNEXPLAINED</v>
      </c>
    </row>
    <row r="56" spans="1:32" x14ac:dyDescent="0.25">
      <c r="A56" t="s">
        <v>352</v>
      </c>
      <c r="B56" t="s">
        <v>283</v>
      </c>
      <c r="C56" t="s">
        <v>284</v>
      </c>
      <c r="D56" s="9" t="str">
        <f>'03_PLAN_7D'!D56</f>
        <v/>
      </c>
      <c r="E56" t="s">
        <v>95</v>
      </c>
      <c r="F56" t="s">
        <v>285</v>
      </c>
      <c r="G56" t="s">
        <v>122</v>
      </c>
      <c r="H56">
        <v>1</v>
      </c>
      <c r="I56" s="10"/>
      <c r="J56" s="10"/>
      <c r="K56" s="10"/>
      <c r="L56" s="10"/>
      <c r="M56" s="10"/>
      <c r="N56" s="10"/>
      <c r="O56" s="11"/>
      <c r="P56" s="11"/>
      <c r="Q56" s="10"/>
      <c r="R56" s="10"/>
      <c r="S56" s="10"/>
      <c r="T56" s="10"/>
      <c r="U56" s="10"/>
      <c r="V56" s="10"/>
      <c r="W56" s="10"/>
      <c r="X56" s="12" t="str">
        <f t="shared" si="3"/>
        <v/>
      </c>
      <c r="Y56" s="12" t="str">
        <f t="shared" si="4"/>
        <v/>
      </c>
      <c r="Z56" s="10"/>
      <c r="AA56" s="10"/>
      <c r="AB56" s="10"/>
      <c r="AC56" s="10"/>
      <c r="AD56" s="10"/>
      <c r="AE56" s="10"/>
      <c r="AF56" s="13" t="str">
        <f t="shared" si="5"/>
        <v>MISSING_UNEXPLAINED</v>
      </c>
    </row>
    <row r="57" spans="1:32" x14ac:dyDescent="0.25">
      <c r="A57" t="s">
        <v>352</v>
      </c>
      <c r="B57" t="s">
        <v>287</v>
      </c>
      <c r="C57" t="s">
        <v>284</v>
      </c>
      <c r="D57" s="9" t="str">
        <f>'03_PLAN_7D'!D57</f>
        <v/>
      </c>
      <c r="E57" t="s">
        <v>95</v>
      </c>
      <c r="F57" t="s">
        <v>288</v>
      </c>
      <c r="G57" t="s">
        <v>126</v>
      </c>
      <c r="H57">
        <v>2</v>
      </c>
      <c r="I57" s="10"/>
      <c r="J57" s="10"/>
      <c r="K57" s="10" t="s">
        <v>353</v>
      </c>
      <c r="L57" s="10" t="s">
        <v>354</v>
      </c>
      <c r="M57" s="10" t="s">
        <v>354</v>
      </c>
      <c r="N57" s="10"/>
      <c r="O57" s="11"/>
      <c r="P57" s="11"/>
      <c r="Q57" s="10"/>
      <c r="R57" s="10"/>
      <c r="S57" s="10"/>
      <c r="T57" s="10"/>
      <c r="U57" s="10"/>
      <c r="V57" s="10"/>
      <c r="W57" s="10"/>
      <c r="X57" s="12" t="str">
        <f t="shared" si="3"/>
        <v/>
      </c>
      <c r="Y57" s="12" t="str">
        <f t="shared" si="4"/>
        <v/>
      </c>
      <c r="Z57" s="10"/>
      <c r="AA57" s="10"/>
      <c r="AB57" s="10"/>
      <c r="AC57" s="10"/>
      <c r="AD57" s="10"/>
      <c r="AE57" s="10"/>
      <c r="AF57" s="13" t="str">
        <f t="shared" si="5"/>
        <v>MISSING_UNEXPLAINED</v>
      </c>
    </row>
    <row r="58" spans="1:32" x14ac:dyDescent="0.25">
      <c r="A58" t="s">
        <v>352</v>
      </c>
      <c r="B58" t="s">
        <v>289</v>
      </c>
      <c r="C58" t="s">
        <v>290</v>
      </c>
      <c r="D58" s="9" t="str">
        <f>'03_PLAN_7D'!D58</f>
        <v/>
      </c>
      <c r="E58" t="s">
        <v>103</v>
      </c>
      <c r="F58" t="s">
        <v>291</v>
      </c>
      <c r="G58" t="s">
        <v>122</v>
      </c>
      <c r="H58">
        <v>1</v>
      </c>
      <c r="I58" s="10"/>
      <c r="J58" s="10"/>
      <c r="K58" s="10"/>
      <c r="L58" s="10"/>
      <c r="M58" s="10"/>
      <c r="N58" s="10"/>
      <c r="O58" s="11"/>
      <c r="P58" s="11"/>
      <c r="Q58" s="10"/>
      <c r="R58" s="10"/>
      <c r="S58" s="10"/>
      <c r="T58" s="10"/>
      <c r="U58" s="10"/>
      <c r="V58" s="10"/>
      <c r="W58" s="10"/>
      <c r="X58" s="12" t="str">
        <f t="shared" si="3"/>
        <v/>
      </c>
      <c r="Y58" s="12" t="str">
        <f t="shared" si="4"/>
        <v/>
      </c>
      <c r="Z58" s="10"/>
      <c r="AA58" s="10"/>
      <c r="AB58" s="10"/>
      <c r="AC58" s="10"/>
      <c r="AD58" s="10"/>
      <c r="AE58" s="10"/>
      <c r="AF58" s="13" t="str">
        <f t="shared" si="5"/>
        <v>MISSING_UNEXPLAINED</v>
      </c>
    </row>
    <row r="59" spans="1:32" x14ac:dyDescent="0.25">
      <c r="A59" t="s">
        <v>352</v>
      </c>
      <c r="B59" t="s">
        <v>293</v>
      </c>
      <c r="C59" t="s">
        <v>290</v>
      </c>
      <c r="D59" s="9" t="str">
        <f>'03_PLAN_7D'!D59</f>
        <v/>
      </c>
      <c r="E59" t="s">
        <v>103</v>
      </c>
      <c r="F59" t="s">
        <v>294</v>
      </c>
      <c r="G59" t="s">
        <v>126</v>
      </c>
      <c r="H59">
        <v>2</v>
      </c>
      <c r="I59" s="10"/>
      <c r="J59" s="10"/>
      <c r="K59" s="10" t="s">
        <v>353</v>
      </c>
      <c r="L59" s="10" t="s">
        <v>354</v>
      </c>
      <c r="M59" s="10" t="s">
        <v>354</v>
      </c>
      <c r="N59" s="10"/>
      <c r="O59" s="11"/>
      <c r="P59" s="11"/>
      <c r="Q59" s="10"/>
      <c r="R59" s="10"/>
      <c r="S59" s="10"/>
      <c r="T59" s="10"/>
      <c r="U59" s="10"/>
      <c r="V59" s="10"/>
      <c r="W59" s="10"/>
      <c r="X59" s="12" t="str">
        <f t="shared" si="3"/>
        <v/>
      </c>
      <c r="Y59" s="12" t="str">
        <f t="shared" si="4"/>
        <v/>
      </c>
      <c r="Z59" s="10"/>
      <c r="AA59" s="10"/>
      <c r="AB59" s="10"/>
      <c r="AC59" s="10"/>
      <c r="AD59" s="10"/>
      <c r="AE59" s="10"/>
      <c r="AF59" s="13" t="str">
        <f t="shared" si="5"/>
        <v>MISSING_UNEXPLAINED</v>
      </c>
    </row>
    <row r="60" spans="1:32" x14ac:dyDescent="0.25">
      <c r="A60" t="s">
        <v>352</v>
      </c>
      <c r="B60" t="s">
        <v>295</v>
      </c>
      <c r="C60" t="s">
        <v>296</v>
      </c>
      <c r="D60" s="9" t="str">
        <f>'03_PLAN_7D'!D60</f>
        <v/>
      </c>
      <c r="E60" t="s">
        <v>103</v>
      </c>
      <c r="F60" t="s">
        <v>297</v>
      </c>
      <c r="G60" t="s">
        <v>122</v>
      </c>
      <c r="H60">
        <v>1</v>
      </c>
      <c r="I60" s="10"/>
      <c r="J60" s="10"/>
      <c r="K60" s="10"/>
      <c r="L60" s="10"/>
      <c r="M60" s="10"/>
      <c r="N60" s="10"/>
      <c r="O60" s="11"/>
      <c r="P60" s="11"/>
      <c r="Q60" s="10"/>
      <c r="R60" s="10"/>
      <c r="S60" s="10"/>
      <c r="T60" s="10"/>
      <c r="U60" s="10"/>
      <c r="V60" s="10"/>
      <c r="W60" s="10"/>
      <c r="X60" s="12" t="str">
        <f t="shared" si="3"/>
        <v/>
      </c>
      <c r="Y60" s="12" t="str">
        <f t="shared" si="4"/>
        <v/>
      </c>
      <c r="Z60" s="10"/>
      <c r="AA60" s="10"/>
      <c r="AB60" s="10"/>
      <c r="AC60" s="10"/>
      <c r="AD60" s="10"/>
      <c r="AE60" s="10"/>
      <c r="AF60" s="13" t="str">
        <f t="shared" si="5"/>
        <v>MISSING_UNEXPLAINED</v>
      </c>
    </row>
    <row r="61" spans="1:32" x14ac:dyDescent="0.25">
      <c r="A61" t="s">
        <v>352</v>
      </c>
      <c r="B61" t="s">
        <v>299</v>
      </c>
      <c r="C61" t="s">
        <v>296</v>
      </c>
      <c r="D61" s="9" t="str">
        <f>'03_PLAN_7D'!D61</f>
        <v/>
      </c>
      <c r="E61" t="s">
        <v>103</v>
      </c>
      <c r="F61" t="s">
        <v>300</v>
      </c>
      <c r="G61" t="s">
        <v>126</v>
      </c>
      <c r="H61">
        <v>2</v>
      </c>
      <c r="I61" s="10"/>
      <c r="J61" s="10"/>
      <c r="K61" s="10" t="s">
        <v>353</v>
      </c>
      <c r="L61" s="10" t="s">
        <v>354</v>
      </c>
      <c r="M61" s="10" t="s">
        <v>354</v>
      </c>
      <c r="N61" s="10"/>
      <c r="O61" s="11"/>
      <c r="P61" s="11"/>
      <c r="Q61" s="10"/>
      <c r="R61" s="10"/>
      <c r="S61" s="10"/>
      <c r="T61" s="10"/>
      <c r="U61" s="10"/>
      <c r="V61" s="10"/>
      <c r="W61" s="10"/>
      <c r="X61" s="12" t="str">
        <f t="shared" si="3"/>
        <v/>
      </c>
      <c r="Y61" s="12" t="str">
        <f t="shared" si="4"/>
        <v/>
      </c>
      <c r="Z61" s="10"/>
      <c r="AA61" s="10"/>
      <c r="AB61" s="10"/>
      <c r="AC61" s="10"/>
      <c r="AD61" s="10"/>
      <c r="AE61" s="10"/>
      <c r="AF61" s="13" t="str">
        <f t="shared" si="5"/>
        <v>MISSING_UNEXPLAINED</v>
      </c>
    </row>
    <row r="62" spans="1:32" x14ac:dyDescent="0.25">
      <c r="A62" t="s">
        <v>352</v>
      </c>
      <c r="B62" t="s">
        <v>301</v>
      </c>
      <c r="C62" t="s">
        <v>302</v>
      </c>
      <c r="D62" s="9" t="str">
        <f>'03_PLAN_7D'!D62</f>
        <v/>
      </c>
      <c r="E62" t="s">
        <v>103</v>
      </c>
      <c r="F62" t="s">
        <v>303</v>
      </c>
      <c r="G62" t="s">
        <v>126</v>
      </c>
      <c r="H62">
        <v>1</v>
      </c>
      <c r="I62" s="10"/>
      <c r="J62" s="10"/>
      <c r="K62" s="10" t="s">
        <v>353</v>
      </c>
      <c r="L62" s="10" t="s">
        <v>354</v>
      </c>
      <c r="M62" s="10" t="s">
        <v>354</v>
      </c>
      <c r="N62" s="10"/>
      <c r="O62" s="11"/>
      <c r="P62" s="11"/>
      <c r="Q62" s="10"/>
      <c r="R62" s="10"/>
      <c r="S62" s="10"/>
      <c r="T62" s="10"/>
      <c r="U62" s="10"/>
      <c r="V62" s="10"/>
      <c r="W62" s="10"/>
      <c r="X62" s="12" t="str">
        <f t="shared" si="3"/>
        <v/>
      </c>
      <c r="Y62" s="12" t="str">
        <f t="shared" si="4"/>
        <v/>
      </c>
      <c r="Z62" s="10"/>
      <c r="AA62" s="10"/>
      <c r="AB62" s="10"/>
      <c r="AC62" s="10"/>
      <c r="AD62" s="10"/>
      <c r="AE62" s="10"/>
      <c r="AF62" s="13" t="str">
        <f t="shared" si="5"/>
        <v>MISSING_UNEXPLAINED</v>
      </c>
    </row>
    <row r="63" spans="1:32" x14ac:dyDescent="0.25">
      <c r="A63" t="s">
        <v>352</v>
      </c>
      <c r="B63" t="s">
        <v>305</v>
      </c>
      <c r="C63" t="s">
        <v>302</v>
      </c>
      <c r="D63" s="9" t="str">
        <f>'03_PLAN_7D'!D63</f>
        <v/>
      </c>
      <c r="E63" t="s">
        <v>103</v>
      </c>
      <c r="F63" t="s">
        <v>306</v>
      </c>
      <c r="G63" t="s">
        <v>122</v>
      </c>
      <c r="H63">
        <v>2</v>
      </c>
      <c r="I63" s="10"/>
      <c r="J63" s="10"/>
      <c r="K63" s="10"/>
      <c r="L63" s="10"/>
      <c r="M63" s="10"/>
      <c r="N63" s="10"/>
      <c r="O63" s="11"/>
      <c r="P63" s="11"/>
      <c r="Q63" s="10"/>
      <c r="R63" s="10"/>
      <c r="S63" s="10"/>
      <c r="T63" s="10"/>
      <c r="U63" s="10"/>
      <c r="V63" s="10"/>
      <c r="W63" s="10"/>
      <c r="X63" s="12" t="str">
        <f t="shared" si="3"/>
        <v/>
      </c>
      <c r="Y63" s="12" t="str">
        <f t="shared" si="4"/>
        <v/>
      </c>
      <c r="Z63" s="10"/>
      <c r="AA63" s="10"/>
      <c r="AB63" s="10"/>
      <c r="AC63" s="10"/>
      <c r="AD63" s="10"/>
      <c r="AE63" s="10"/>
      <c r="AF63" s="13" t="str">
        <f t="shared" si="5"/>
        <v>MISSING_UNEXPLAINED</v>
      </c>
    </row>
    <row r="64" spans="1:32" x14ac:dyDescent="0.25">
      <c r="A64" t="s">
        <v>352</v>
      </c>
      <c r="B64" t="s">
        <v>307</v>
      </c>
      <c r="C64" t="s">
        <v>308</v>
      </c>
      <c r="D64" s="9" t="str">
        <f>'03_PLAN_7D'!D64</f>
        <v/>
      </c>
      <c r="E64" t="s">
        <v>103</v>
      </c>
      <c r="F64" t="s">
        <v>309</v>
      </c>
      <c r="G64" t="s">
        <v>126</v>
      </c>
      <c r="H64">
        <v>1</v>
      </c>
      <c r="I64" s="10"/>
      <c r="J64" s="10"/>
      <c r="K64" s="10" t="s">
        <v>353</v>
      </c>
      <c r="L64" s="10" t="s">
        <v>354</v>
      </c>
      <c r="M64" s="10" t="s">
        <v>354</v>
      </c>
      <c r="N64" s="10"/>
      <c r="O64" s="11"/>
      <c r="P64" s="11"/>
      <c r="Q64" s="10"/>
      <c r="R64" s="10"/>
      <c r="S64" s="10"/>
      <c r="T64" s="10"/>
      <c r="U64" s="10"/>
      <c r="V64" s="10"/>
      <c r="W64" s="10"/>
      <c r="X64" s="12" t="str">
        <f t="shared" si="3"/>
        <v/>
      </c>
      <c r="Y64" s="12" t="str">
        <f t="shared" si="4"/>
        <v/>
      </c>
      <c r="Z64" s="10"/>
      <c r="AA64" s="10"/>
      <c r="AB64" s="10"/>
      <c r="AC64" s="10"/>
      <c r="AD64" s="10"/>
      <c r="AE64" s="10"/>
      <c r="AF64" s="13" t="str">
        <f t="shared" si="5"/>
        <v>MISSING_UNEXPLAINED</v>
      </c>
    </row>
    <row r="65" spans="1:32" x14ac:dyDescent="0.25">
      <c r="A65" t="s">
        <v>352</v>
      </c>
      <c r="B65" t="s">
        <v>311</v>
      </c>
      <c r="C65" t="s">
        <v>308</v>
      </c>
      <c r="D65" s="9" t="str">
        <f>'03_PLAN_7D'!D65</f>
        <v/>
      </c>
      <c r="E65" t="s">
        <v>103</v>
      </c>
      <c r="F65" t="s">
        <v>312</v>
      </c>
      <c r="G65" t="s">
        <v>122</v>
      </c>
      <c r="H65">
        <v>2</v>
      </c>
      <c r="I65" s="10"/>
      <c r="J65" s="10"/>
      <c r="K65" s="10"/>
      <c r="L65" s="10"/>
      <c r="M65" s="10"/>
      <c r="N65" s="10"/>
      <c r="O65" s="11"/>
      <c r="P65" s="11"/>
      <c r="Q65" s="10"/>
      <c r="R65" s="10"/>
      <c r="S65" s="10"/>
      <c r="T65" s="10"/>
      <c r="U65" s="10"/>
      <c r="V65" s="10"/>
      <c r="W65" s="10"/>
      <c r="X65" s="12" t="str">
        <f t="shared" si="3"/>
        <v/>
      </c>
      <c r="Y65" s="12" t="str">
        <f t="shared" si="4"/>
        <v/>
      </c>
      <c r="Z65" s="10"/>
      <c r="AA65" s="10"/>
      <c r="AB65" s="10"/>
      <c r="AC65" s="10"/>
      <c r="AD65" s="10"/>
      <c r="AE65" s="10"/>
      <c r="AF65" s="13" t="str">
        <f t="shared" si="5"/>
        <v>MISSING_UNEXPLAINED</v>
      </c>
    </row>
    <row r="66" spans="1:32" x14ac:dyDescent="0.25">
      <c r="A66" t="s">
        <v>352</v>
      </c>
      <c r="B66" t="s">
        <v>313</v>
      </c>
      <c r="C66" t="s">
        <v>314</v>
      </c>
      <c r="D66" s="9" t="str">
        <f>'03_PLAN_7D'!D66</f>
        <v/>
      </c>
      <c r="E66" t="s">
        <v>103</v>
      </c>
      <c r="F66" t="s">
        <v>315</v>
      </c>
      <c r="G66" t="s">
        <v>126</v>
      </c>
      <c r="H66">
        <v>1</v>
      </c>
      <c r="I66" s="10"/>
      <c r="J66" s="10"/>
      <c r="K66" s="10" t="s">
        <v>353</v>
      </c>
      <c r="L66" s="10" t="s">
        <v>354</v>
      </c>
      <c r="M66" s="10" t="s">
        <v>354</v>
      </c>
      <c r="N66" s="10"/>
      <c r="O66" s="11"/>
      <c r="P66" s="11"/>
      <c r="Q66" s="10"/>
      <c r="R66" s="10"/>
      <c r="S66" s="10"/>
      <c r="T66" s="10"/>
      <c r="U66" s="10"/>
      <c r="V66" s="10"/>
      <c r="W66" s="10"/>
      <c r="X66" s="12" t="str">
        <f t="shared" ref="X66:X97" si="6">IF(COUNT(Q66:W66)=7,SUM(Q66:R66,T66:W66),"")</f>
        <v/>
      </c>
      <c r="Y66" s="12" t="str">
        <f t="shared" ref="Y66:Y97" si="7">IF(X66="","",X66+S66)</f>
        <v/>
      </c>
      <c r="Z66" s="10"/>
      <c r="AA66" s="10"/>
      <c r="AB66" s="10"/>
      <c r="AC66" s="10"/>
      <c r="AD66" s="10"/>
      <c r="AE66" s="10"/>
      <c r="AF66" s="13" t="str">
        <f t="shared" ref="AF66:AF71" si="8">IF(OR(I66="",J66="",K66="",L66="",M66="",N66="",O66="",P66="",COUNT(Q66:W66)&lt;&gt;7,Z66="",AA66="",AB66="",AC66=""),IF(AD66&lt;&gt;"","MISSING_EXPLAINED","MISSING_UNEXPLAINED"),"COMPLETE")</f>
        <v>MISSING_UNEXPLAINED</v>
      </c>
    </row>
    <row r="67" spans="1:32" x14ac:dyDescent="0.25">
      <c r="A67" t="s">
        <v>352</v>
      </c>
      <c r="B67" t="s">
        <v>317</v>
      </c>
      <c r="C67" t="s">
        <v>314</v>
      </c>
      <c r="D67" s="9" t="str">
        <f>'03_PLAN_7D'!D67</f>
        <v/>
      </c>
      <c r="E67" t="s">
        <v>103</v>
      </c>
      <c r="F67" t="s">
        <v>318</v>
      </c>
      <c r="G67" t="s">
        <v>122</v>
      </c>
      <c r="H67">
        <v>2</v>
      </c>
      <c r="I67" s="10"/>
      <c r="J67" s="10"/>
      <c r="K67" s="10"/>
      <c r="L67" s="10"/>
      <c r="M67" s="10"/>
      <c r="N67" s="10"/>
      <c r="O67" s="11"/>
      <c r="P67" s="11"/>
      <c r="Q67" s="10"/>
      <c r="R67" s="10"/>
      <c r="S67" s="10"/>
      <c r="T67" s="10"/>
      <c r="U67" s="10"/>
      <c r="V67" s="10"/>
      <c r="W67" s="10"/>
      <c r="X67" s="12" t="str">
        <f t="shared" si="6"/>
        <v/>
      </c>
      <c r="Y67" s="12" t="str">
        <f t="shared" si="7"/>
        <v/>
      </c>
      <c r="Z67" s="10"/>
      <c r="AA67" s="10"/>
      <c r="AB67" s="10"/>
      <c r="AC67" s="10"/>
      <c r="AD67" s="10"/>
      <c r="AE67" s="10"/>
      <c r="AF67" s="13" t="str">
        <f t="shared" si="8"/>
        <v>MISSING_UNEXPLAINED</v>
      </c>
    </row>
    <row r="68" spans="1:32" x14ac:dyDescent="0.25">
      <c r="A68" t="s">
        <v>352</v>
      </c>
      <c r="B68" t="s">
        <v>319</v>
      </c>
      <c r="C68" t="s">
        <v>320</v>
      </c>
      <c r="D68" s="9" t="str">
        <f>'03_PLAN_7D'!D68</f>
        <v/>
      </c>
      <c r="E68" t="s">
        <v>103</v>
      </c>
      <c r="F68" t="s">
        <v>321</v>
      </c>
      <c r="G68" t="s">
        <v>122</v>
      </c>
      <c r="H68">
        <v>1</v>
      </c>
      <c r="I68" s="10"/>
      <c r="J68" s="10"/>
      <c r="K68" s="10"/>
      <c r="L68" s="10"/>
      <c r="M68" s="10"/>
      <c r="N68" s="10"/>
      <c r="O68" s="11"/>
      <c r="P68" s="11"/>
      <c r="Q68" s="10"/>
      <c r="R68" s="10"/>
      <c r="S68" s="10"/>
      <c r="T68" s="10"/>
      <c r="U68" s="10"/>
      <c r="V68" s="10"/>
      <c r="W68" s="10"/>
      <c r="X68" s="12" t="str">
        <f t="shared" si="6"/>
        <v/>
      </c>
      <c r="Y68" s="12" t="str">
        <f t="shared" si="7"/>
        <v/>
      </c>
      <c r="Z68" s="10"/>
      <c r="AA68" s="10"/>
      <c r="AB68" s="10"/>
      <c r="AC68" s="10"/>
      <c r="AD68" s="10"/>
      <c r="AE68" s="10"/>
      <c r="AF68" s="13" t="str">
        <f t="shared" si="8"/>
        <v>MISSING_UNEXPLAINED</v>
      </c>
    </row>
    <row r="69" spans="1:32" x14ac:dyDescent="0.25">
      <c r="A69" t="s">
        <v>352</v>
      </c>
      <c r="B69" t="s">
        <v>323</v>
      </c>
      <c r="C69" t="s">
        <v>320</v>
      </c>
      <c r="D69" s="9" t="str">
        <f>'03_PLAN_7D'!D69</f>
        <v/>
      </c>
      <c r="E69" t="s">
        <v>103</v>
      </c>
      <c r="F69" t="s">
        <v>324</v>
      </c>
      <c r="G69" t="s">
        <v>126</v>
      </c>
      <c r="H69">
        <v>2</v>
      </c>
      <c r="I69" s="10"/>
      <c r="J69" s="10"/>
      <c r="K69" s="10" t="s">
        <v>353</v>
      </c>
      <c r="L69" s="10" t="s">
        <v>354</v>
      </c>
      <c r="M69" s="10" t="s">
        <v>354</v>
      </c>
      <c r="N69" s="10"/>
      <c r="O69" s="11"/>
      <c r="P69" s="11"/>
      <c r="Q69" s="10"/>
      <c r="R69" s="10"/>
      <c r="S69" s="10"/>
      <c r="T69" s="10"/>
      <c r="U69" s="10"/>
      <c r="V69" s="10"/>
      <c r="W69" s="10"/>
      <c r="X69" s="12" t="str">
        <f t="shared" si="6"/>
        <v/>
      </c>
      <c r="Y69" s="12" t="str">
        <f t="shared" si="7"/>
        <v/>
      </c>
      <c r="Z69" s="10"/>
      <c r="AA69" s="10"/>
      <c r="AB69" s="10"/>
      <c r="AC69" s="10"/>
      <c r="AD69" s="10"/>
      <c r="AE69" s="10"/>
      <c r="AF69" s="13" t="str">
        <f t="shared" si="8"/>
        <v>MISSING_UNEXPLAINED</v>
      </c>
    </row>
    <row r="70" spans="1:32" x14ac:dyDescent="0.25">
      <c r="A70" t="s">
        <v>352</v>
      </c>
      <c r="B70" t="s">
        <v>325</v>
      </c>
      <c r="C70" t="s">
        <v>326</v>
      </c>
      <c r="D70" s="9" t="str">
        <f>'03_PLAN_7D'!D70</f>
        <v/>
      </c>
      <c r="E70" t="s">
        <v>103</v>
      </c>
      <c r="F70" t="s">
        <v>327</v>
      </c>
      <c r="G70" t="s">
        <v>126</v>
      </c>
      <c r="H70">
        <v>1</v>
      </c>
      <c r="I70" s="10"/>
      <c r="J70" s="10"/>
      <c r="K70" s="10" t="s">
        <v>353</v>
      </c>
      <c r="L70" s="10" t="s">
        <v>354</v>
      </c>
      <c r="M70" s="10" t="s">
        <v>354</v>
      </c>
      <c r="N70" s="10"/>
      <c r="O70" s="11"/>
      <c r="P70" s="11"/>
      <c r="Q70" s="10"/>
      <c r="R70" s="10"/>
      <c r="S70" s="10"/>
      <c r="T70" s="10"/>
      <c r="U70" s="10"/>
      <c r="V70" s="10"/>
      <c r="W70" s="10"/>
      <c r="X70" s="12" t="str">
        <f t="shared" si="6"/>
        <v/>
      </c>
      <c r="Y70" s="12" t="str">
        <f t="shared" si="7"/>
        <v/>
      </c>
      <c r="Z70" s="10"/>
      <c r="AA70" s="10"/>
      <c r="AB70" s="10"/>
      <c r="AC70" s="10"/>
      <c r="AD70" s="10"/>
      <c r="AE70" s="10"/>
      <c r="AF70" s="13" t="str">
        <f t="shared" si="8"/>
        <v>MISSING_UNEXPLAINED</v>
      </c>
    </row>
    <row r="71" spans="1:32" x14ac:dyDescent="0.25">
      <c r="A71" t="s">
        <v>352</v>
      </c>
      <c r="B71" t="s">
        <v>329</v>
      </c>
      <c r="C71" t="s">
        <v>326</v>
      </c>
      <c r="D71" s="9" t="str">
        <f>'03_PLAN_7D'!D71</f>
        <v/>
      </c>
      <c r="E71" t="s">
        <v>103</v>
      </c>
      <c r="F71" t="s">
        <v>330</v>
      </c>
      <c r="G71" t="s">
        <v>122</v>
      </c>
      <c r="H71">
        <v>2</v>
      </c>
      <c r="I71" s="10"/>
      <c r="J71" s="10"/>
      <c r="K71" s="10"/>
      <c r="L71" s="10"/>
      <c r="M71" s="10"/>
      <c r="N71" s="10"/>
      <c r="O71" s="11"/>
      <c r="P71" s="11"/>
      <c r="Q71" s="10"/>
      <c r="R71" s="10"/>
      <c r="S71" s="10"/>
      <c r="T71" s="10"/>
      <c r="U71" s="10"/>
      <c r="V71" s="10"/>
      <c r="W71" s="10"/>
      <c r="X71" s="12" t="str">
        <f t="shared" si="6"/>
        <v/>
      </c>
      <c r="Y71" s="12" t="str">
        <f t="shared" si="7"/>
        <v/>
      </c>
      <c r="Z71" s="10"/>
      <c r="AA71" s="10"/>
      <c r="AB71" s="10"/>
      <c r="AC71" s="10"/>
      <c r="AD71" s="10"/>
      <c r="AE71" s="10"/>
      <c r="AF71" s="13" t="str">
        <f t="shared" si="8"/>
        <v>MISSING_UNEXPLAINED</v>
      </c>
    </row>
  </sheetData>
  <autoFilter ref="A1:AF71" xr:uid="{00000000-0009-0000-0000-000004000000}"/>
  <conditionalFormatting sqref="AF2:AF71">
    <cfRule type="cellIs" dxfId="0" priority="1" operator="notEqual">
      <formula>"COMPLETE"</formula>
    </cfRule>
  </conditionalFormatting>
  <dataValidations count="3">
    <dataValidation type="decimal" allowBlank="1" sqref="Q2:W71" xr:uid="{00000000-0002-0000-0400-000000000000}">
      <formula1>0</formula1>
      <formula2>240</formula2>
    </dataValidation>
    <dataValidation type="list" allowBlank="1" sqref="Z2:Z71 AB2:AB71" xr:uid="{00000000-0002-0000-0400-000001000000}">
      <formula1>"YES,NO"</formula1>
    </dataValidation>
    <dataValidation type="whole" allowBlank="1" sqref="AA2:AA71" xr:uid="{00000000-0002-0000-0400-000002000000}">
      <formula1>0</formula1>
      <formula2>4</formula2>
    </dataValidation>
  </dataValidations>
  <pageMargins left="0.75" right="0.75" top="1" bottom="1" header="0.5" footer="0.5"/>
  <pageSetup fitToHeight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S48"/>
  <sheetViews>
    <sheetView showGridLines="0" workbookViewId="0">
      <pane xSplit="5" ySplit="1" topLeftCell="F2" activePane="bottomRight" state="frozen"/>
      <selection pane="topRight"/>
      <selection pane="bottomLeft"/>
      <selection pane="bottomRight"/>
    </sheetView>
  </sheetViews>
  <sheetFormatPr baseColWidth="10" defaultColWidth="9.140625" defaultRowHeight="15" x14ac:dyDescent="0.25"/>
  <cols>
    <col min="1" max="1" width="15" customWidth="1"/>
    <col min="2" max="2" width="13" customWidth="1"/>
    <col min="3" max="4" width="10" customWidth="1"/>
    <col min="5" max="5" width="13" customWidth="1"/>
    <col min="6" max="6" width="17" customWidth="1"/>
    <col min="7" max="7" width="15" customWidth="1"/>
    <col min="8" max="8" width="17" customWidth="1"/>
    <col min="9" max="9" width="13" customWidth="1"/>
    <col min="10" max="10" width="16" customWidth="1"/>
    <col min="11" max="11" width="14" customWidth="1"/>
    <col min="12" max="12" width="17" customWidth="1"/>
    <col min="13" max="13" width="14" customWidth="1"/>
    <col min="14" max="14" width="16" customWidth="1"/>
    <col min="15" max="15" width="14" customWidth="1"/>
    <col min="16" max="16" width="12" customWidth="1"/>
    <col min="17" max="17" width="22" customWidth="1"/>
    <col min="18" max="18" width="20" customWidth="1"/>
    <col min="19" max="19" width="32" customWidth="1"/>
  </cols>
  <sheetData>
    <row r="1" spans="1:19" ht="32.1" customHeight="1" x14ac:dyDescent="0.25">
      <c r="A1" s="5" t="s">
        <v>331</v>
      </c>
      <c r="B1" s="5" t="s">
        <v>112</v>
      </c>
      <c r="C1" s="5" t="s">
        <v>63</v>
      </c>
      <c r="D1" s="5" t="s">
        <v>113</v>
      </c>
      <c r="E1" s="5" t="s">
        <v>332</v>
      </c>
      <c r="F1" s="5" t="s">
        <v>355</v>
      </c>
      <c r="G1" s="5" t="s">
        <v>356</v>
      </c>
      <c r="H1" s="5" t="s">
        <v>357</v>
      </c>
      <c r="I1" s="5" t="s">
        <v>358</v>
      </c>
      <c r="J1" s="5" t="s">
        <v>359</v>
      </c>
      <c r="K1" s="5" t="s">
        <v>360</v>
      </c>
      <c r="L1" s="5" t="s">
        <v>361</v>
      </c>
      <c r="M1" s="5" t="s">
        <v>362</v>
      </c>
      <c r="N1" s="5" t="s">
        <v>363</v>
      </c>
      <c r="O1" s="5" t="s">
        <v>364</v>
      </c>
      <c r="P1" s="5" t="s">
        <v>365</v>
      </c>
      <c r="Q1" s="5" t="s">
        <v>366</v>
      </c>
      <c r="R1" s="5" t="s">
        <v>367</v>
      </c>
      <c r="S1" s="5" t="s">
        <v>350</v>
      </c>
    </row>
    <row r="2" spans="1:19" x14ac:dyDescent="0.25">
      <c r="A2" t="s">
        <v>368</v>
      </c>
      <c r="B2" t="s">
        <v>120</v>
      </c>
      <c r="C2" t="s">
        <v>71</v>
      </c>
      <c r="D2">
        <v>1</v>
      </c>
      <c r="E2" s="9" t="str">
        <f>'03_PLAN_7D'!D2</f>
        <v/>
      </c>
      <c r="F2" t="str">
        <f>IF(COUNTIFS('04_REGISTRO'!$C$2:$C$71,$B2,'04_REGISTRO'!$G$2:$G$71,"MANUAL",'04_REGISTRO'!$AF$2:$AF$71,"COMPLETE")=1,SUMIFS('04_REGISTRO'!$X$2:$X$71,'04_REGISTRO'!$C$2:$C$71,$B2,'04_REGISTRO'!$G$2:$G$71,"MANUAL",'04_REGISTRO'!$AF$2:$AF$71,"COMPLETE"),"")</f>
        <v/>
      </c>
      <c r="G2" t="str">
        <f>IF(COUNTIFS('04_REGISTRO'!$C$2:$C$71,$B2,'04_REGISTRO'!$G$2:$G$71,"AI",'04_REGISTRO'!$AF$2:$AF$71,"COMPLETE")=1,SUMIFS('04_REGISTRO'!$X$2:$X$71,'04_REGISTRO'!$C$2:$C$71,$B2,'04_REGISTRO'!$G$2:$G$71,"AI",'04_REGISTRO'!$AF$2:$AF$71,"COMPLETE"),"")</f>
        <v/>
      </c>
      <c r="H2" t="str">
        <f t="shared" ref="H2:H36" si="0">IF(OR(F2="",G2=""),"",F2-G2)</f>
        <v/>
      </c>
      <c r="I2" s="14" t="str">
        <f t="shared" ref="I2:I36" si="1">IF(OR(F2="",F2&lt;=0),"",H2/F2)</f>
        <v/>
      </c>
      <c r="J2" t="str">
        <f>IF(COUNTIFS('04_REGISTRO'!$C$2:$C$71,$B2,'04_REGISTRO'!$G$2:$G$71,"MANUAL",'04_REGISTRO'!$AF$2:$AF$71,"COMPLETE")=1,SUMIFS('04_REGISTRO'!$Y$2:$Y$71,'04_REGISTRO'!$C$2:$C$71,$B2,'04_REGISTRO'!$G$2:$G$71,"MANUAL",'04_REGISTRO'!$AF$2:$AF$71,"COMPLETE"),"")</f>
        <v/>
      </c>
      <c r="K2" t="str">
        <f>IF(COUNTIFS('04_REGISTRO'!$C$2:$C$71,$B2,'04_REGISTRO'!$G$2:$G$71,"AI",'04_REGISTRO'!$AF$2:$AF$71,"COMPLETE")=1,SUMIFS('04_REGISTRO'!$Y$2:$Y$71,'04_REGISTRO'!$C$2:$C$71,$B2,'04_REGISTRO'!$G$2:$G$71,"AI",'04_REGISTRO'!$AF$2:$AF$71,"COMPLETE"),"")</f>
        <v/>
      </c>
      <c r="L2" t="str">
        <f>IF(COUNTIFS('04_REGISTRO'!$C$2:$C$71,$B2,'04_REGISTRO'!$G$2:$G$71,"MANUAL",'04_REGISTRO'!$AF$2:$AF$71,"COMPLETE")=1,IF(COUNTIFS('04_REGISTRO'!$C$2:$C$71,$B2,'04_REGISTRO'!$G$2:$G$71,"MANUAL",'04_REGISTRO'!$Z$2:$Z$71,"YES",'04_REGISTRO'!$AF$2:$AF$71,"COMPLETE")=1,"YES","NO"),"")</f>
        <v/>
      </c>
      <c r="M2" t="str">
        <f>IF(COUNTIFS('04_REGISTRO'!$C$2:$C$71,$B2,'04_REGISTRO'!$G$2:$G$71,"AI",'04_REGISTRO'!$AF$2:$AF$71,"COMPLETE")=1,IF(COUNTIFS('04_REGISTRO'!$C$2:$C$71,$B2,'04_REGISTRO'!$G$2:$G$71,"AI",'04_REGISTRO'!$Z$2:$Z$71,"YES",'04_REGISTRO'!$AF$2:$AF$71,"COMPLETE")=1,"YES","NO"),"")</f>
        <v/>
      </c>
      <c r="N2" t="str">
        <f>IF(COUNTIFS('04_REGISTRO'!$C$2:$C$71,$B2,'04_REGISTRO'!$G$2:$G$71,"MANUAL",'04_REGISTRO'!$AF$2:$AF$71,"COMPLETE")=1,SUMIFS('04_REGISTRO'!$AA$2:$AA$71,'04_REGISTRO'!$C$2:$C$71,$B2,'04_REGISTRO'!$G$2:$G$71,"MANUAL",'04_REGISTRO'!$AF$2:$AF$71,"COMPLETE"),"")</f>
        <v/>
      </c>
      <c r="O2" t="str">
        <f>IF(COUNTIFS('04_REGISTRO'!$C$2:$C$71,$B2,'04_REGISTRO'!$G$2:$G$71,"AI",'04_REGISTRO'!$AF$2:$AF$71,"COMPLETE")=1,SUMIFS('04_REGISTRO'!$AA$2:$AA$71,'04_REGISTRO'!$C$2:$C$71,$B2,'04_REGISTRO'!$G$2:$G$71,"AI",'04_REGISTRO'!$AF$2:$AF$71,"COMPLETE"),"")</f>
        <v/>
      </c>
      <c r="P2" t="str">
        <f>IF(COUNTIFS('04_REGISTRO'!$C$2:$C$71,$B2,'04_REGISTRO'!$G$2:$G$71,"AI",'04_REGISTRO'!$AF$2:$AF$71,"COMPLETE")=1,IF(COUNTIFS('04_REGISTRO'!$C$2:$C$71,$B2,'04_REGISTRO'!$G$2:$G$71,"AI",'04_REGISTRO'!$AB$2:$AB$71,"YES",'04_REGISTRO'!$AF$2:$AF$71,"COMPLETE")=1,"YES","NO"),"")</f>
        <v/>
      </c>
      <c r="Q2" t="str">
        <f t="shared" ref="Q2:Q36" si="2">IF(OR(F2="",G2=""),"MISSING_DATA",IF(P2="YES","CRITICAL",IF(OR(L2&lt;&gt;"YES",M2&lt;&gt;"YES"),"QUALITY_GATE_FAIL","COMPLETE")))</f>
        <v>MISSING_DATA</v>
      </c>
      <c r="R2" s="14" t="str">
        <f t="shared" ref="R2:R36" si="3">IF(Q2="COMPLETE",I2,"")</f>
        <v/>
      </c>
    </row>
    <row r="3" spans="1:19" x14ac:dyDescent="0.25">
      <c r="A3" t="s">
        <v>368</v>
      </c>
      <c r="B3" t="s">
        <v>128</v>
      </c>
      <c r="C3" t="s">
        <v>71</v>
      </c>
      <c r="D3">
        <v>2</v>
      </c>
      <c r="E3" s="9" t="str">
        <f>'03_PLAN_7D'!D4</f>
        <v/>
      </c>
      <c r="F3" t="str">
        <f>IF(COUNTIFS('04_REGISTRO'!$C$2:$C$71,$B3,'04_REGISTRO'!$G$2:$G$71,"MANUAL",'04_REGISTRO'!$AF$2:$AF$71,"COMPLETE")=1,SUMIFS('04_REGISTRO'!$X$2:$X$71,'04_REGISTRO'!$C$2:$C$71,$B3,'04_REGISTRO'!$G$2:$G$71,"MANUAL",'04_REGISTRO'!$AF$2:$AF$71,"COMPLETE"),"")</f>
        <v/>
      </c>
      <c r="G3" t="str">
        <f>IF(COUNTIFS('04_REGISTRO'!$C$2:$C$71,$B3,'04_REGISTRO'!$G$2:$G$71,"AI",'04_REGISTRO'!$AF$2:$AF$71,"COMPLETE")=1,SUMIFS('04_REGISTRO'!$X$2:$X$71,'04_REGISTRO'!$C$2:$C$71,$B3,'04_REGISTRO'!$G$2:$G$71,"AI",'04_REGISTRO'!$AF$2:$AF$71,"COMPLETE"),"")</f>
        <v/>
      </c>
      <c r="H3" t="str">
        <f t="shared" si="0"/>
        <v/>
      </c>
      <c r="I3" s="14" t="str">
        <f t="shared" si="1"/>
        <v/>
      </c>
      <c r="J3" t="str">
        <f>IF(COUNTIFS('04_REGISTRO'!$C$2:$C$71,$B3,'04_REGISTRO'!$G$2:$G$71,"MANUAL",'04_REGISTRO'!$AF$2:$AF$71,"COMPLETE")=1,SUMIFS('04_REGISTRO'!$Y$2:$Y$71,'04_REGISTRO'!$C$2:$C$71,$B3,'04_REGISTRO'!$G$2:$G$71,"MANUAL",'04_REGISTRO'!$AF$2:$AF$71,"COMPLETE"),"")</f>
        <v/>
      </c>
      <c r="K3" t="str">
        <f>IF(COUNTIFS('04_REGISTRO'!$C$2:$C$71,$B3,'04_REGISTRO'!$G$2:$G$71,"AI",'04_REGISTRO'!$AF$2:$AF$71,"COMPLETE")=1,SUMIFS('04_REGISTRO'!$Y$2:$Y$71,'04_REGISTRO'!$C$2:$C$71,$B3,'04_REGISTRO'!$G$2:$G$71,"AI",'04_REGISTRO'!$AF$2:$AF$71,"COMPLETE"),"")</f>
        <v/>
      </c>
      <c r="L3" t="str">
        <f>IF(COUNTIFS('04_REGISTRO'!$C$2:$C$71,$B3,'04_REGISTRO'!$G$2:$G$71,"MANUAL",'04_REGISTRO'!$AF$2:$AF$71,"COMPLETE")=1,IF(COUNTIFS('04_REGISTRO'!$C$2:$C$71,$B3,'04_REGISTRO'!$G$2:$G$71,"MANUAL",'04_REGISTRO'!$Z$2:$Z$71,"YES",'04_REGISTRO'!$AF$2:$AF$71,"COMPLETE")=1,"YES","NO"),"")</f>
        <v/>
      </c>
      <c r="M3" t="str">
        <f>IF(COUNTIFS('04_REGISTRO'!$C$2:$C$71,$B3,'04_REGISTRO'!$G$2:$G$71,"AI",'04_REGISTRO'!$AF$2:$AF$71,"COMPLETE")=1,IF(COUNTIFS('04_REGISTRO'!$C$2:$C$71,$B3,'04_REGISTRO'!$G$2:$G$71,"AI",'04_REGISTRO'!$Z$2:$Z$71,"YES",'04_REGISTRO'!$AF$2:$AF$71,"COMPLETE")=1,"YES","NO"),"")</f>
        <v/>
      </c>
      <c r="N3" t="str">
        <f>IF(COUNTIFS('04_REGISTRO'!$C$2:$C$71,$B3,'04_REGISTRO'!$G$2:$G$71,"MANUAL",'04_REGISTRO'!$AF$2:$AF$71,"COMPLETE")=1,SUMIFS('04_REGISTRO'!$AA$2:$AA$71,'04_REGISTRO'!$C$2:$C$71,$B3,'04_REGISTRO'!$G$2:$G$71,"MANUAL",'04_REGISTRO'!$AF$2:$AF$71,"COMPLETE"),"")</f>
        <v/>
      </c>
      <c r="O3" t="str">
        <f>IF(COUNTIFS('04_REGISTRO'!$C$2:$C$71,$B3,'04_REGISTRO'!$G$2:$G$71,"AI",'04_REGISTRO'!$AF$2:$AF$71,"COMPLETE")=1,SUMIFS('04_REGISTRO'!$AA$2:$AA$71,'04_REGISTRO'!$C$2:$C$71,$B3,'04_REGISTRO'!$G$2:$G$71,"AI",'04_REGISTRO'!$AF$2:$AF$71,"COMPLETE"),"")</f>
        <v/>
      </c>
      <c r="P3" t="str">
        <f>IF(COUNTIFS('04_REGISTRO'!$C$2:$C$71,$B3,'04_REGISTRO'!$G$2:$G$71,"AI",'04_REGISTRO'!$AF$2:$AF$71,"COMPLETE")=1,IF(COUNTIFS('04_REGISTRO'!$C$2:$C$71,$B3,'04_REGISTRO'!$G$2:$G$71,"AI",'04_REGISTRO'!$AB$2:$AB$71,"YES",'04_REGISTRO'!$AF$2:$AF$71,"COMPLETE")=1,"YES","NO"),"")</f>
        <v/>
      </c>
      <c r="Q3" t="str">
        <f t="shared" si="2"/>
        <v>MISSING_DATA</v>
      </c>
      <c r="R3" s="14" t="str">
        <f t="shared" si="3"/>
        <v/>
      </c>
    </row>
    <row r="4" spans="1:19" x14ac:dyDescent="0.25">
      <c r="A4" t="s">
        <v>368</v>
      </c>
      <c r="B4" t="s">
        <v>134</v>
      </c>
      <c r="C4" t="s">
        <v>71</v>
      </c>
      <c r="D4">
        <v>3</v>
      </c>
      <c r="E4" s="9" t="str">
        <f>'03_PLAN_7D'!D6</f>
        <v/>
      </c>
      <c r="F4" t="str">
        <f>IF(COUNTIFS('04_REGISTRO'!$C$2:$C$71,$B4,'04_REGISTRO'!$G$2:$G$71,"MANUAL",'04_REGISTRO'!$AF$2:$AF$71,"COMPLETE")=1,SUMIFS('04_REGISTRO'!$X$2:$X$71,'04_REGISTRO'!$C$2:$C$71,$B4,'04_REGISTRO'!$G$2:$G$71,"MANUAL",'04_REGISTRO'!$AF$2:$AF$71,"COMPLETE"),"")</f>
        <v/>
      </c>
      <c r="G4" t="str">
        <f>IF(COUNTIFS('04_REGISTRO'!$C$2:$C$71,$B4,'04_REGISTRO'!$G$2:$G$71,"AI",'04_REGISTRO'!$AF$2:$AF$71,"COMPLETE")=1,SUMIFS('04_REGISTRO'!$X$2:$X$71,'04_REGISTRO'!$C$2:$C$71,$B4,'04_REGISTRO'!$G$2:$G$71,"AI",'04_REGISTRO'!$AF$2:$AF$71,"COMPLETE"),"")</f>
        <v/>
      </c>
      <c r="H4" t="str">
        <f t="shared" si="0"/>
        <v/>
      </c>
      <c r="I4" s="14" t="str">
        <f t="shared" si="1"/>
        <v/>
      </c>
      <c r="J4" t="str">
        <f>IF(COUNTIFS('04_REGISTRO'!$C$2:$C$71,$B4,'04_REGISTRO'!$G$2:$G$71,"MANUAL",'04_REGISTRO'!$AF$2:$AF$71,"COMPLETE")=1,SUMIFS('04_REGISTRO'!$Y$2:$Y$71,'04_REGISTRO'!$C$2:$C$71,$B4,'04_REGISTRO'!$G$2:$G$71,"MANUAL",'04_REGISTRO'!$AF$2:$AF$71,"COMPLETE"),"")</f>
        <v/>
      </c>
      <c r="K4" t="str">
        <f>IF(COUNTIFS('04_REGISTRO'!$C$2:$C$71,$B4,'04_REGISTRO'!$G$2:$G$71,"AI",'04_REGISTRO'!$AF$2:$AF$71,"COMPLETE")=1,SUMIFS('04_REGISTRO'!$Y$2:$Y$71,'04_REGISTRO'!$C$2:$C$71,$B4,'04_REGISTRO'!$G$2:$G$71,"AI",'04_REGISTRO'!$AF$2:$AF$71,"COMPLETE"),"")</f>
        <v/>
      </c>
      <c r="L4" t="str">
        <f>IF(COUNTIFS('04_REGISTRO'!$C$2:$C$71,$B4,'04_REGISTRO'!$G$2:$G$71,"MANUAL",'04_REGISTRO'!$AF$2:$AF$71,"COMPLETE")=1,IF(COUNTIFS('04_REGISTRO'!$C$2:$C$71,$B4,'04_REGISTRO'!$G$2:$G$71,"MANUAL",'04_REGISTRO'!$Z$2:$Z$71,"YES",'04_REGISTRO'!$AF$2:$AF$71,"COMPLETE")=1,"YES","NO"),"")</f>
        <v/>
      </c>
      <c r="M4" t="str">
        <f>IF(COUNTIFS('04_REGISTRO'!$C$2:$C$71,$B4,'04_REGISTRO'!$G$2:$G$71,"AI",'04_REGISTRO'!$AF$2:$AF$71,"COMPLETE")=1,IF(COUNTIFS('04_REGISTRO'!$C$2:$C$71,$B4,'04_REGISTRO'!$G$2:$G$71,"AI",'04_REGISTRO'!$Z$2:$Z$71,"YES",'04_REGISTRO'!$AF$2:$AF$71,"COMPLETE")=1,"YES","NO"),"")</f>
        <v/>
      </c>
      <c r="N4" t="str">
        <f>IF(COUNTIFS('04_REGISTRO'!$C$2:$C$71,$B4,'04_REGISTRO'!$G$2:$G$71,"MANUAL",'04_REGISTRO'!$AF$2:$AF$71,"COMPLETE")=1,SUMIFS('04_REGISTRO'!$AA$2:$AA$71,'04_REGISTRO'!$C$2:$C$71,$B4,'04_REGISTRO'!$G$2:$G$71,"MANUAL",'04_REGISTRO'!$AF$2:$AF$71,"COMPLETE"),"")</f>
        <v/>
      </c>
      <c r="O4" t="str">
        <f>IF(COUNTIFS('04_REGISTRO'!$C$2:$C$71,$B4,'04_REGISTRO'!$G$2:$G$71,"AI",'04_REGISTRO'!$AF$2:$AF$71,"COMPLETE")=1,SUMIFS('04_REGISTRO'!$AA$2:$AA$71,'04_REGISTRO'!$C$2:$C$71,$B4,'04_REGISTRO'!$G$2:$G$71,"AI",'04_REGISTRO'!$AF$2:$AF$71,"COMPLETE"),"")</f>
        <v/>
      </c>
      <c r="P4" t="str">
        <f>IF(COUNTIFS('04_REGISTRO'!$C$2:$C$71,$B4,'04_REGISTRO'!$G$2:$G$71,"AI",'04_REGISTRO'!$AF$2:$AF$71,"COMPLETE")=1,IF(COUNTIFS('04_REGISTRO'!$C$2:$C$71,$B4,'04_REGISTRO'!$G$2:$G$71,"AI",'04_REGISTRO'!$AB$2:$AB$71,"YES",'04_REGISTRO'!$AF$2:$AF$71,"COMPLETE")=1,"YES","NO"),"")</f>
        <v/>
      </c>
      <c r="Q4" t="str">
        <f t="shared" si="2"/>
        <v>MISSING_DATA</v>
      </c>
      <c r="R4" s="14" t="str">
        <f t="shared" si="3"/>
        <v/>
      </c>
    </row>
    <row r="5" spans="1:19" x14ac:dyDescent="0.25">
      <c r="A5" t="s">
        <v>368</v>
      </c>
      <c r="B5" t="s">
        <v>140</v>
      </c>
      <c r="C5" t="s">
        <v>71</v>
      </c>
      <c r="D5">
        <v>4</v>
      </c>
      <c r="E5" s="9" t="str">
        <f>'03_PLAN_7D'!D8</f>
        <v/>
      </c>
      <c r="F5" t="str">
        <f>IF(COUNTIFS('04_REGISTRO'!$C$2:$C$71,$B5,'04_REGISTRO'!$G$2:$G$71,"MANUAL",'04_REGISTRO'!$AF$2:$AF$71,"COMPLETE")=1,SUMIFS('04_REGISTRO'!$X$2:$X$71,'04_REGISTRO'!$C$2:$C$71,$B5,'04_REGISTRO'!$G$2:$G$71,"MANUAL",'04_REGISTRO'!$AF$2:$AF$71,"COMPLETE"),"")</f>
        <v/>
      </c>
      <c r="G5" t="str">
        <f>IF(COUNTIFS('04_REGISTRO'!$C$2:$C$71,$B5,'04_REGISTRO'!$G$2:$G$71,"AI",'04_REGISTRO'!$AF$2:$AF$71,"COMPLETE")=1,SUMIFS('04_REGISTRO'!$X$2:$X$71,'04_REGISTRO'!$C$2:$C$71,$B5,'04_REGISTRO'!$G$2:$G$71,"AI",'04_REGISTRO'!$AF$2:$AF$71,"COMPLETE"),"")</f>
        <v/>
      </c>
      <c r="H5" t="str">
        <f t="shared" si="0"/>
        <v/>
      </c>
      <c r="I5" s="14" t="str">
        <f t="shared" si="1"/>
        <v/>
      </c>
      <c r="J5" t="str">
        <f>IF(COUNTIFS('04_REGISTRO'!$C$2:$C$71,$B5,'04_REGISTRO'!$G$2:$G$71,"MANUAL",'04_REGISTRO'!$AF$2:$AF$71,"COMPLETE")=1,SUMIFS('04_REGISTRO'!$Y$2:$Y$71,'04_REGISTRO'!$C$2:$C$71,$B5,'04_REGISTRO'!$G$2:$G$71,"MANUAL",'04_REGISTRO'!$AF$2:$AF$71,"COMPLETE"),"")</f>
        <v/>
      </c>
      <c r="K5" t="str">
        <f>IF(COUNTIFS('04_REGISTRO'!$C$2:$C$71,$B5,'04_REGISTRO'!$G$2:$G$71,"AI",'04_REGISTRO'!$AF$2:$AF$71,"COMPLETE")=1,SUMIFS('04_REGISTRO'!$Y$2:$Y$71,'04_REGISTRO'!$C$2:$C$71,$B5,'04_REGISTRO'!$G$2:$G$71,"AI",'04_REGISTRO'!$AF$2:$AF$71,"COMPLETE"),"")</f>
        <v/>
      </c>
      <c r="L5" t="str">
        <f>IF(COUNTIFS('04_REGISTRO'!$C$2:$C$71,$B5,'04_REGISTRO'!$G$2:$G$71,"MANUAL",'04_REGISTRO'!$AF$2:$AF$71,"COMPLETE")=1,IF(COUNTIFS('04_REGISTRO'!$C$2:$C$71,$B5,'04_REGISTRO'!$G$2:$G$71,"MANUAL",'04_REGISTRO'!$Z$2:$Z$71,"YES",'04_REGISTRO'!$AF$2:$AF$71,"COMPLETE")=1,"YES","NO"),"")</f>
        <v/>
      </c>
      <c r="M5" t="str">
        <f>IF(COUNTIFS('04_REGISTRO'!$C$2:$C$71,$B5,'04_REGISTRO'!$G$2:$G$71,"AI",'04_REGISTRO'!$AF$2:$AF$71,"COMPLETE")=1,IF(COUNTIFS('04_REGISTRO'!$C$2:$C$71,$B5,'04_REGISTRO'!$G$2:$G$71,"AI",'04_REGISTRO'!$Z$2:$Z$71,"YES",'04_REGISTRO'!$AF$2:$AF$71,"COMPLETE")=1,"YES","NO"),"")</f>
        <v/>
      </c>
      <c r="N5" t="str">
        <f>IF(COUNTIFS('04_REGISTRO'!$C$2:$C$71,$B5,'04_REGISTRO'!$G$2:$G$71,"MANUAL",'04_REGISTRO'!$AF$2:$AF$71,"COMPLETE")=1,SUMIFS('04_REGISTRO'!$AA$2:$AA$71,'04_REGISTRO'!$C$2:$C$71,$B5,'04_REGISTRO'!$G$2:$G$71,"MANUAL",'04_REGISTRO'!$AF$2:$AF$71,"COMPLETE"),"")</f>
        <v/>
      </c>
      <c r="O5" t="str">
        <f>IF(COUNTIFS('04_REGISTRO'!$C$2:$C$71,$B5,'04_REGISTRO'!$G$2:$G$71,"AI",'04_REGISTRO'!$AF$2:$AF$71,"COMPLETE")=1,SUMIFS('04_REGISTRO'!$AA$2:$AA$71,'04_REGISTRO'!$C$2:$C$71,$B5,'04_REGISTRO'!$G$2:$G$71,"AI",'04_REGISTRO'!$AF$2:$AF$71,"COMPLETE"),"")</f>
        <v/>
      </c>
      <c r="P5" t="str">
        <f>IF(COUNTIFS('04_REGISTRO'!$C$2:$C$71,$B5,'04_REGISTRO'!$G$2:$G$71,"AI",'04_REGISTRO'!$AF$2:$AF$71,"COMPLETE")=1,IF(COUNTIFS('04_REGISTRO'!$C$2:$C$71,$B5,'04_REGISTRO'!$G$2:$G$71,"AI",'04_REGISTRO'!$AB$2:$AB$71,"YES",'04_REGISTRO'!$AF$2:$AF$71,"COMPLETE")=1,"YES","NO"),"")</f>
        <v/>
      </c>
      <c r="Q5" t="str">
        <f t="shared" si="2"/>
        <v>MISSING_DATA</v>
      </c>
      <c r="R5" s="14" t="str">
        <f t="shared" si="3"/>
        <v/>
      </c>
    </row>
    <row r="6" spans="1:19" x14ac:dyDescent="0.25">
      <c r="A6" t="s">
        <v>368</v>
      </c>
      <c r="B6" t="s">
        <v>146</v>
      </c>
      <c r="C6" t="s">
        <v>71</v>
      </c>
      <c r="D6">
        <v>5</v>
      </c>
      <c r="E6" s="9" t="str">
        <f>'03_PLAN_7D'!D10</f>
        <v/>
      </c>
      <c r="F6" t="str">
        <f>IF(COUNTIFS('04_REGISTRO'!$C$2:$C$71,$B6,'04_REGISTRO'!$G$2:$G$71,"MANUAL",'04_REGISTRO'!$AF$2:$AF$71,"COMPLETE")=1,SUMIFS('04_REGISTRO'!$X$2:$X$71,'04_REGISTRO'!$C$2:$C$71,$B6,'04_REGISTRO'!$G$2:$G$71,"MANUAL",'04_REGISTRO'!$AF$2:$AF$71,"COMPLETE"),"")</f>
        <v/>
      </c>
      <c r="G6" t="str">
        <f>IF(COUNTIFS('04_REGISTRO'!$C$2:$C$71,$B6,'04_REGISTRO'!$G$2:$G$71,"AI",'04_REGISTRO'!$AF$2:$AF$71,"COMPLETE")=1,SUMIFS('04_REGISTRO'!$X$2:$X$71,'04_REGISTRO'!$C$2:$C$71,$B6,'04_REGISTRO'!$G$2:$G$71,"AI",'04_REGISTRO'!$AF$2:$AF$71,"COMPLETE"),"")</f>
        <v/>
      </c>
      <c r="H6" t="str">
        <f t="shared" si="0"/>
        <v/>
      </c>
      <c r="I6" s="14" t="str">
        <f t="shared" si="1"/>
        <v/>
      </c>
      <c r="J6" t="str">
        <f>IF(COUNTIFS('04_REGISTRO'!$C$2:$C$71,$B6,'04_REGISTRO'!$G$2:$G$71,"MANUAL",'04_REGISTRO'!$AF$2:$AF$71,"COMPLETE")=1,SUMIFS('04_REGISTRO'!$Y$2:$Y$71,'04_REGISTRO'!$C$2:$C$71,$B6,'04_REGISTRO'!$G$2:$G$71,"MANUAL",'04_REGISTRO'!$AF$2:$AF$71,"COMPLETE"),"")</f>
        <v/>
      </c>
      <c r="K6" t="str">
        <f>IF(COUNTIFS('04_REGISTRO'!$C$2:$C$71,$B6,'04_REGISTRO'!$G$2:$G$71,"AI",'04_REGISTRO'!$AF$2:$AF$71,"COMPLETE")=1,SUMIFS('04_REGISTRO'!$Y$2:$Y$71,'04_REGISTRO'!$C$2:$C$71,$B6,'04_REGISTRO'!$G$2:$G$71,"AI",'04_REGISTRO'!$AF$2:$AF$71,"COMPLETE"),"")</f>
        <v/>
      </c>
      <c r="L6" t="str">
        <f>IF(COUNTIFS('04_REGISTRO'!$C$2:$C$71,$B6,'04_REGISTRO'!$G$2:$G$71,"MANUAL",'04_REGISTRO'!$AF$2:$AF$71,"COMPLETE")=1,IF(COUNTIFS('04_REGISTRO'!$C$2:$C$71,$B6,'04_REGISTRO'!$G$2:$G$71,"MANUAL",'04_REGISTRO'!$Z$2:$Z$71,"YES",'04_REGISTRO'!$AF$2:$AF$71,"COMPLETE")=1,"YES","NO"),"")</f>
        <v/>
      </c>
      <c r="M6" t="str">
        <f>IF(COUNTIFS('04_REGISTRO'!$C$2:$C$71,$B6,'04_REGISTRO'!$G$2:$G$71,"AI",'04_REGISTRO'!$AF$2:$AF$71,"COMPLETE")=1,IF(COUNTIFS('04_REGISTRO'!$C$2:$C$71,$B6,'04_REGISTRO'!$G$2:$G$71,"AI",'04_REGISTRO'!$Z$2:$Z$71,"YES",'04_REGISTRO'!$AF$2:$AF$71,"COMPLETE")=1,"YES","NO"),"")</f>
        <v/>
      </c>
      <c r="N6" t="str">
        <f>IF(COUNTIFS('04_REGISTRO'!$C$2:$C$71,$B6,'04_REGISTRO'!$G$2:$G$71,"MANUAL",'04_REGISTRO'!$AF$2:$AF$71,"COMPLETE")=1,SUMIFS('04_REGISTRO'!$AA$2:$AA$71,'04_REGISTRO'!$C$2:$C$71,$B6,'04_REGISTRO'!$G$2:$G$71,"MANUAL",'04_REGISTRO'!$AF$2:$AF$71,"COMPLETE"),"")</f>
        <v/>
      </c>
      <c r="O6" t="str">
        <f>IF(COUNTIFS('04_REGISTRO'!$C$2:$C$71,$B6,'04_REGISTRO'!$G$2:$G$71,"AI",'04_REGISTRO'!$AF$2:$AF$71,"COMPLETE")=1,SUMIFS('04_REGISTRO'!$AA$2:$AA$71,'04_REGISTRO'!$C$2:$C$71,$B6,'04_REGISTRO'!$G$2:$G$71,"AI",'04_REGISTRO'!$AF$2:$AF$71,"COMPLETE"),"")</f>
        <v/>
      </c>
      <c r="P6" t="str">
        <f>IF(COUNTIFS('04_REGISTRO'!$C$2:$C$71,$B6,'04_REGISTRO'!$G$2:$G$71,"AI",'04_REGISTRO'!$AF$2:$AF$71,"COMPLETE")=1,IF(COUNTIFS('04_REGISTRO'!$C$2:$C$71,$B6,'04_REGISTRO'!$G$2:$G$71,"AI",'04_REGISTRO'!$AB$2:$AB$71,"YES",'04_REGISTRO'!$AF$2:$AF$71,"COMPLETE")=1,"YES","NO"),"")</f>
        <v/>
      </c>
      <c r="Q6" t="str">
        <f t="shared" si="2"/>
        <v>MISSING_DATA</v>
      </c>
      <c r="R6" s="14" t="str">
        <f t="shared" si="3"/>
        <v/>
      </c>
    </row>
    <row r="7" spans="1:19" x14ac:dyDescent="0.25">
      <c r="A7" t="s">
        <v>368</v>
      </c>
      <c r="B7" t="s">
        <v>152</v>
      </c>
      <c r="C7" t="s">
        <v>71</v>
      </c>
      <c r="D7">
        <v>6</v>
      </c>
      <c r="E7" s="9" t="str">
        <f>'03_PLAN_7D'!D12</f>
        <v/>
      </c>
      <c r="F7" t="str">
        <f>IF(COUNTIFS('04_REGISTRO'!$C$2:$C$71,$B7,'04_REGISTRO'!$G$2:$G$71,"MANUAL",'04_REGISTRO'!$AF$2:$AF$71,"COMPLETE")=1,SUMIFS('04_REGISTRO'!$X$2:$X$71,'04_REGISTRO'!$C$2:$C$71,$B7,'04_REGISTRO'!$G$2:$G$71,"MANUAL",'04_REGISTRO'!$AF$2:$AF$71,"COMPLETE"),"")</f>
        <v/>
      </c>
      <c r="G7" t="str">
        <f>IF(COUNTIFS('04_REGISTRO'!$C$2:$C$71,$B7,'04_REGISTRO'!$G$2:$G$71,"AI",'04_REGISTRO'!$AF$2:$AF$71,"COMPLETE")=1,SUMIFS('04_REGISTRO'!$X$2:$X$71,'04_REGISTRO'!$C$2:$C$71,$B7,'04_REGISTRO'!$G$2:$G$71,"AI",'04_REGISTRO'!$AF$2:$AF$71,"COMPLETE"),"")</f>
        <v/>
      </c>
      <c r="H7" t="str">
        <f t="shared" si="0"/>
        <v/>
      </c>
      <c r="I7" s="14" t="str">
        <f t="shared" si="1"/>
        <v/>
      </c>
      <c r="J7" t="str">
        <f>IF(COUNTIFS('04_REGISTRO'!$C$2:$C$71,$B7,'04_REGISTRO'!$G$2:$G$71,"MANUAL",'04_REGISTRO'!$AF$2:$AF$71,"COMPLETE")=1,SUMIFS('04_REGISTRO'!$Y$2:$Y$71,'04_REGISTRO'!$C$2:$C$71,$B7,'04_REGISTRO'!$G$2:$G$71,"MANUAL",'04_REGISTRO'!$AF$2:$AF$71,"COMPLETE"),"")</f>
        <v/>
      </c>
      <c r="K7" t="str">
        <f>IF(COUNTIFS('04_REGISTRO'!$C$2:$C$71,$B7,'04_REGISTRO'!$G$2:$G$71,"AI",'04_REGISTRO'!$AF$2:$AF$71,"COMPLETE")=1,SUMIFS('04_REGISTRO'!$Y$2:$Y$71,'04_REGISTRO'!$C$2:$C$71,$B7,'04_REGISTRO'!$G$2:$G$71,"AI",'04_REGISTRO'!$AF$2:$AF$71,"COMPLETE"),"")</f>
        <v/>
      </c>
      <c r="L7" t="str">
        <f>IF(COUNTIFS('04_REGISTRO'!$C$2:$C$71,$B7,'04_REGISTRO'!$G$2:$G$71,"MANUAL",'04_REGISTRO'!$AF$2:$AF$71,"COMPLETE")=1,IF(COUNTIFS('04_REGISTRO'!$C$2:$C$71,$B7,'04_REGISTRO'!$G$2:$G$71,"MANUAL",'04_REGISTRO'!$Z$2:$Z$71,"YES",'04_REGISTRO'!$AF$2:$AF$71,"COMPLETE")=1,"YES","NO"),"")</f>
        <v/>
      </c>
      <c r="M7" t="str">
        <f>IF(COUNTIFS('04_REGISTRO'!$C$2:$C$71,$B7,'04_REGISTRO'!$G$2:$G$71,"AI",'04_REGISTRO'!$AF$2:$AF$71,"COMPLETE")=1,IF(COUNTIFS('04_REGISTRO'!$C$2:$C$71,$B7,'04_REGISTRO'!$G$2:$G$71,"AI",'04_REGISTRO'!$Z$2:$Z$71,"YES",'04_REGISTRO'!$AF$2:$AF$71,"COMPLETE")=1,"YES","NO"),"")</f>
        <v/>
      </c>
      <c r="N7" t="str">
        <f>IF(COUNTIFS('04_REGISTRO'!$C$2:$C$71,$B7,'04_REGISTRO'!$G$2:$G$71,"MANUAL",'04_REGISTRO'!$AF$2:$AF$71,"COMPLETE")=1,SUMIFS('04_REGISTRO'!$AA$2:$AA$71,'04_REGISTRO'!$C$2:$C$71,$B7,'04_REGISTRO'!$G$2:$G$71,"MANUAL",'04_REGISTRO'!$AF$2:$AF$71,"COMPLETE"),"")</f>
        <v/>
      </c>
      <c r="O7" t="str">
        <f>IF(COUNTIFS('04_REGISTRO'!$C$2:$C$71,$B7,'04_REGISTRO'!$G$2:$G$71,"AI",'04_REGISTRO'!$AF$2:$AF$71,"COMPLETE")=1,SUMIFS('04_REGISTRO'!$AA$2:$AA$71,'04_REGISTRO'!$C$2:$C$71,$B7,'04_REGISTRO'!$G$2:$G$71,"AI",'04_REGISTRO'!$AF$2:$AF$71,"COMPLETE"),"")</f>
        <v/>
      </c>
      <c r="P7" t="str">
        <f>IF(COUNTIFS('04_REGISTRO'!$C$2:$C$71,$B7,'04_REGISTRO'!$G$2:$G$71,"AI",'04_REGISTRO'!$AF$2:$AF$71,"COMPLETE")=1,IF(COUNTIFS('04_REGISTRO'!$C$2:$C$71,$B7,'04_REGISTRO'!$G$2:$G$71,"AI",'04_REGISTRO'!$AB$2:$AB$71,"YES",'04_REGISTRO'!$AF$2:$AF$71,"COMPLETE")=1,"YES","NO"),"")</f>
        <v/>
      </c>
      <c r="Q7" t="str">
        <f t="shared" si="2"/>
        <v>MISSING_DATA</v>
      </c>
      <c r="R7" s="14" t="str">
        <f t="shared" si="3"/>
        <v/>
      </c>
    </row>
    <row r="8" spans="1:19" x14ac:dyDescent="0.25">
      <c r="A8" t="s">
        <v>368</v>
      </c>
      <c r="B8" t="s">
        <v>158</v>
      </c>
      <c r="C8" t="s">
        <v>71</v>
      </c>
      <c r="D8">
        <v>7</v>
      </c>
      <c r="E8" s="9" t="str">
        <f>'03_PLAN_7D'!D14</f>
        <v/>
      </c>
      <c r="F8" t="str">
        <f>IF(COUNTIFS('04_REGISTRO'!$C$2:$C$71,$B8,'04_REGISTRO'!$G$2:$G$71,"MANUAL",'04_REGISTRO'!$AF$2:$AF$71,"COMPLETE")=1,SUMIFS('04_REGISTRO'!$X$2:$X$71,'04_REGISTRO'!$C$2:$C$71,$B8,'04_REGISTRO'!$G$2:$G$71,"MANUAL",'04_REGISTRO'!$AF$2:$AF$71,"COMPLETE"),"")</f>
        <v/>
      </c>
      <c r="G8" t="str">
        <f>IF(COUNTIFS('04_REGISTRO'!$C$2:$C$71,$B8,'04_REGISTRO'!$G$2:$G$71,"AI",'04_REGISTRO'!$AF$2:$AF$71,"COMPLETE")=1,SUMIFS('04_REGISTRO'!$X$2:$X$71,'04_REGISTRO'!$C$2:$C$71,$B8,'04_REGISTRO'!$G$2:$G$71,"AI",'04_REGISTRO'!$AF$2:$AF$71,"COMPLETE"),"")</f>
        <v/>
      </c>
      <c r="H8" t="str">
        <f t="shared" si="0"/>
        <v/>
      </c>
      <c r="I8" s="14" t="str">
        <f t="shared" si="1"/>
        <v/>
      </c>
      <c r="J8" t="str">
        <f>IF(COUNTIFS('04_REGISTRO'!$C$2:$C$71,$B8,'04_REGISTRO'!$G$2:$G$71,"MANUAL",'04_REGISTRO'!$AF$2:$AF$71,"COMPLETE")=1,SUMIFS('04_REGISTRO'!$Y$2:$Y$71,'04_REGISTRO'!$C$2:$C$71,$B8,'04_REGISTRO'!$G$2:$G$71,"MANUAL",'04_REGISTRO'!$AF$2:$AF$71,"COMPLETE"),"")</f>
        <v/>
      </c>
      <c r="K8" t="str">
        <f>IF(COUNTIFS('04_REGISTRO'!$C$2:$C$71,$B8,'04_REGISTRO'!$G$2:$G$71,"AI",'04_REGISTRO'!$AF$2:$AF$71,"COMPLETE")=1,SUMIFS('04_REGISTRO'!$Y$2:$Y$71,'04_REGISTRO'!$C$2:$C$71,$B8,'04_REGISTRO'!$G$2:$G$71,"AI",'04_REGISTRO'!$AF$2:$AF$71,"COMPLETE"),"")</f>
        <v/>
      </c>
      <c r="L8" t="str">
        <f>IF(COUNTIFS('04_REGISTRO'!$C$2:$C$71,$B8,'04_REGISTRO'!$G$2:$G$71,"MANUAL",'04_REGISTRO'!$AF$2:$AF$71,"COMPLETE")=1,IF(COUNTIFS('04_REGISTRO'!$C$2:$C$71,$B8,'04_REGISTRO'!$G$2:$G$71,"MANUAL",'04_REGISTRO'!$Z$2:$Z$71,"YES",'04_REGISTRO'!$AF$2:$AF$71,"COMPLETE")=1,"YES","NO"),"")</f>
        <v/>
      </c>
      <c r="M8" t="str">
        <f>IF(COUNTIFS('04_REGISTRO'!$C$2:$C$71,$B8,'04_REGISTRO'!$G$2:$G$71,"AI",'04_REGISTRO'!$AF$2:$AF$71,"COMPLETE")=1,IF(COUNTIFS('04_REGISTRO'!$C$2:$C$71,$B8,'04_REGISTRO'!$G$2:$G$71,"AI",'04_REGISTRO'!$Z$2:$Z$71,"YES",'04_REGISTRO'!$AF$2:$AF$71,"COMPLETE")=1,"YES","NO"),"")</f>
        <v/>
      </c>
      <c r="N8" t="str">
        <f>IF(COUNTIFS('04_REGISTRO'!$C$2:$C$71,$B8,'04_REGISTRO'!$G$2:$G$71,"MANUAL",'04_REGISTRO'!$AF$2:$AF$71,"COMPLETE")=1,SUMIFS('04_REGISTRO'!$AA$2:$AA$71,'04_REGISTRO'!$C$2:$C$71,$B8,'04_REGISTRO'!$G$2:$G$71,"MANUAL",'04_REGISTRO'!$AF$2:$AF$71,"COMPLETE"),"")</f>
        <v/>
      </c>
      <c r="O8" t="str">
        <f>IF(COUNTIFS('04_REGISTRO'!$C$2:$C$71,$B8,'04_REGISTRO'!$G$2:$G$71,"AI",'04_REGISTRO'!$AF$2:$AF$71,"COMPLETE")=1,SUMIFS('04_REGISTRO'!$AA$2:$AA$71,'04_REGISTRO'!$C$2:$C$71,$B8,'04_REGISTRO'!$G$2:$G$71,"AI",'04_REGISTRO'!$AF$2:$AF$71,"COMPLETE"),"")</f>
        <v/>
      </c>
      <c r="P8" t="str">
        <f>IF(COUNTIFS('04_REGISTRO'!$C$2:$C$71,$B8,'04_REGISTRO'!$G$2:$G$71,"AI",'04_REGISTRO'!$AF$2:$AF$71,"COMPLETE")=1,IF(COUNTIFS('04_REGISTRO'!$C$2:$C$71,$B8,'04_REGISTRO'!$G$2:$G$71,"AI",'04_REGISTRO'!$AB$2:$AB$71,"YES",'04_REGISTRO'!$AF$2:$AF$71,"COMPLETE")=1,"YES","NO"),"")</f>
        <v/>
      </c>
      <c r="Q8" t="str">
        <f t="shared" si="2"/>
        <v>MISSING_DATA</v>
      </c>
      <c r="R8" s="14" t="str">
        <f t="shared" si="3"/>
        <v/>
      </c>
    </row>
    <row r="9" spans="1:19" x14ac:dyDescent="0.25">
      <c r="A9" t="s">
        <v>368</v>
      </c>
      <c r="B9" t="s">
        <v>164</v>
      </c>
      <c r="C9" t="s">
        <v>79</v>
      </c>
      <c r="D9">
        <v>1</v>
      </c>
      <c r="E9" s="9" t="str">
        <f>'03_PLAN_7D'!D16</f>
        <v/>
      </c>
      <c r="F9" t="str">
        <f>IF(COUNTIFS('04_REGISTRO'!$C$2:$C$71,$B9,'04_REGISTRO'!$G$2:$G$71,"MANUAL",'04_REGISTRO'!$AF$2:$AF$71,"COMPLETE")=1,SUMIFS('04_REGISTRO'!$X$2:$X$71,'04_REGISTRO'!$C$2:$C$71,$B9,'04_REGISTRO'!$G$2:$G$71,"MANUAL",'04_REGISTRO'!$AF$2:$AF$71,"COMPLETE"),"")</f>
        <v/>
      </c>
      <c r="G9" t="str">
        <f>IF(COUNTIFS('04_REGISTRO'!$C$2:$C$71,$B9,'04_REGISTRO'!$G$2:$G$71,"AI",'04_REGISTRO'!$AF$2:$AF$71,"COMPLETE")=1,SUMIFS('04_REGISTRO'!$X$2:$X$71,'04_REGISTRO'!$C$2:$C$71,$B9,'04_REGISTRO'!$G$2:$G$71,"AI",'04_REGISTRO'!$AF$2:$AF$71,"COMPLETE"),"")</f>
        <v/>
      </c>
      <c r="H9" t="str">
        <f t="shared" si="0"/>
        <v/>
      </c>
      <c r="I9" s="14" t="str">
        <f t="shared" si="1"/>
        <v/>
      </c>
      <c r="J9" t="str">
        <f>IF(COUNTIFS('04_REGISTRO'!$C$2:$C$71,$B9,'04_REGISTRO'!$G$2:$G$71,"MANUAL",'04_REGISTRO'!$AF$2:$AF$71,"COMPLETE")=1,SUMIFS('04_REGISTRO'!$Y$2:$Y$71,'04_REGISTRO'!$C$2:$C$71,$B9,'04_REGISTRO'!$G$2:$G$71,"MANUAL",'04_REGISTRO'!$AF$2:$AF$71,"COMPLETE"),"")</f>
        <v/>
      </c>
      <c r="K9" t="str">
        <f>IF(COUNTIFS('04_REGISTRO'!$C$2:$C$71,$B9,'04_REGISTRO'!$G$2:$G$71,"AI",'04_REGISTRO'!$AF$2:$AF$71,"COMPLETE")=1,SUMIFS('04_REGISTRO'!$Y$2:$Y$71,'04_REGISTRO'!$C$2:$C$71,$B9,'04_REGISTRO'!$G$2:$G$71,"AI",'04_REGISTRO'!$AF$2:$AF$71,"COMPLETE"),"")</f>
        <v/>
      </c>
      <c r="L9" t="str">
        <f>IF(COUNTIFS('04_REGISTRO'!$C$2:$C$71,$B9,'04_REGISTRO'!$G$2:$G$71,"MANUAL",'04_REGISTRO'!$AF$2:$AF$71,"COMPLETE")=1,IF(COUNTIFS('04_REGISTRO'!$C$2:$C$71,$B9,'04_REGISTRO'!$G$2:$G$71,"MANUAL",'04_REGISTRO'!$Z$2:$Z$71,"YES",'04_REGISTRO'!$AF$2:$AF$71,"COMPLETE")=1,"YES","NO"),"")</f>
        <v/>
      </c>
      <c r="M9" t="str">
        <f>IF(COUNTIFS('04_REGISTRO'!$C$2:$C$71,$B9,'04_REGISTRO'!$G$2:$G$71,"AI",'04_REGISTRO'!$AF$2:$AF$71,"COMPLETE")=1,IF(COUNTIFS('04_REGISTRO'!$C$2:$C$71,$B9,'04_REGISTRO'!$G$2:$G$71,"AI",'04_REGISTRO'!$Z$2:$Z$71,"YES",'04_REGISTRO'!$AF$2:$AF$71,"COMPLETE")=1,"YES","NO"),"")</f>
        <v/>
      </c>
      <c r="N9" t="str">
        <f>IF(COUNTIFS('04_REGISTRO'!$C$2:$C$71,$B9,'04_REGISTRO'!$G$2:$G$71,"MANUAL",'04_REGISTRO'!$AF$2:$AF$71,"COMPLETE")=1,SUMIFS('04_REGISTRO'!$AA$2:$AA$71,'04_REGISTRO'!$C$2:$C$71,$B9,'04_REGISTRO'!$G$2:$G$71,"MANUAL",'04_REGISTRO'!$AF$2:$AF$71,"COMPLETE"),"")</f>
        <v/>
      </c>
      <c r="O9" t="str">
        <f>IF(COUNTIFS('04_REGISTRO'!$C$2:$C$71,$B9,'04_REGISTRO'!$G$2:$G$71,"AI",'04_REGISTRO'!$AF$2:$AF$71,"COMPLETE")=1,SUMIFS('04_REGISTRO'!$AA$2:$AA$71,'04_REGISTRO'!$C$2:$C$71,$B9,'04_REGISTRO'!$G$2:$G$71,"AI",'04_REGISTRO'!$AF$2:$AF$71,"COMPLETE"),"")</f>
        <v/>
      </c>
      <c r="P9" t="str">
        <f>IF(COUNTIFS('04_REGISTRO'!$C$2:$C$71,$B9,'04_REGISTRO'!$G$2:$G$71,"AI",'04_REGISTRO'!$AF$2:$AF$71,"COMPLETE")=1,IF(COUNTIFS('04_REGISTRO'!$C$2:$C$71,$B9,'04_REGISTRO'!$G$2:$G$71,"AI",'04_REGISTRO'!$AB$2:$AB$71,"YES",'04_REGISTRO'!$AF$2:$AF$71,"COMPLETE")=1,"YES","NO"),"")</f>
        <v/>
      </c>
      <c r="Q9" t="str">
        <f t="shared" si="2"/>
        <v>MISSING_DATA</v>
      </c>
      <c r="R9" s="14" t="str">
        <f t="shared" si="3"/>
        <v/>
      </c>
    </row>
    <row r="10" spans="1:19" x14ac:dyDescent="0.25">
      <c r="A10" t="s">
        <v>368</v>
      </c>
      <c r="B10" t="s">
        <v>170</v>
      </c>
      <c r="C10" t="s">
        <v>79</v>
      </c>
      <c r="D10">
        <v>2</v>
      </c>
      <c r="E10" s="9" t="str">
        <f>'03_PLAN_7D'!D18</f>
        <v/>
      </c>
      <c r="F10" t="str">
        <f>IF(COUNTIFS('04_REGISTRO'!$C$2:$C$71,$B10,'04_REGISTRO'!$G$2:$G$71,"MANUAL",'04_REGISTRO'!$AF$2:$AF$71,"COMPLETE")=1,SUMIFS('04_REGISTRO'!$X$2:$X$71,'04_REGISTRO'!$C$2:$C$71,$B10,'04_REGISTRO'!$G$2:$G$71,"MANUAL",'04_REGISTRO'!$AF$2:$AF$71,"COMPLETE"),"")</f>
        <v/>
      </c>
      <c r="G10" t="str">
        <f>IF(COUNTIFS('04_REGISTRO'!$C$2:$C$71,$B10,'04_REGISTRO'!$G$2:$G$71,"AI",'04_REGISTRO'!$AF$2:$AF$71,"COMPLETE")=1,SUMIFS('04_REGISTRO'!$X$2:$X$71,'04_REGISTRO'!$C$2:$C$71,$B10,'04_REGISTRO'!$G$2:$G$71,"AI",'04_REGISTRO'!$AF$2:$AF$71,"COMPLETE"),"")</f>
        <v/>
      </c>
      <c r="H10" t="str">
        <f t="shared" si="0"/>
        <v/>
      </c>
      <c r="I10" s="14" t="str">
        <f t="shared" si="1"/>
        <v/>
      </c>
      <c r="J10" t="str">
        <f>IF(COUNTIFS('04_REGISTRO'!$C$2:$C$71,$B10,'04_REGISTRO'!$G$2:$G$71,"MANUAL",'04_REGISTRO'!$AF$2:$AF$71,"COMPLETE")=1,SUMIFS('04_REGISTRO'!$Y$2:$Y$71,'04_REGISTRO'!$C$2:$C$71,$B10,'04_REGISTRO'!$G$2:$G$71,"MANUAL",'04_REGISTRO'!$AF$2:$AF$71,"COMPLETE"),"")</f>
        <v/>
      </c>
      <c r="K10" t="str">
        <f>IF(COUNTIFS('04_REGISTRO'!$C$2:$C$71,$B10,'04_REGISTRO'!$G$2:$G$71,"AI",'04_REGISTRO'!$AF$2:$AF$71,"COMPLETE")=1,SUMIFS('04_REGISTRO'!$Y$2:$Y$71,'04_REGISTRO'!$C$2:$C$71,$B10,'04_REGISTRO'!$G$2:$G$71,"AI",'04_REGISTRO'!$AF$2:$AF$71,"COMPLETE"),"")</f>
        <v/>
      </c>
      <c r="L10" t="str">
        <f>IF(COUNTIFS('04_REGISTRO'!$C$2:$C$71,$B10,'04_REGISTRO'!$G$2:$G$71,"MANUAL",'04_REGISTRO'!$AF$2:$AF$71,"COMPLETE")=1,IF(COUNTIFS('04_REGISTRO'!$C$2:$C$71,$B10,'04_REGISTRO'!$G$2:$G$71,"MANUAL",'04_REGISTRO'!$Z$2:$Z$71,"YES",'04_REGISTRO'!$AF$2:$AF$71,"COMPLETE")=1,"YES","NO"),"")</f>
        <v/>
      </c>
      <c r="M10" t="str">
        <f>IF(COUNTIFS('04_REGISTRO'!$C$2:$C$71,$B10,'04_REGISTRO'!$G$2:$G$71,"AI",'04_REGISTRO'!$AF$2:$AF$71,"COMPLETE")=1,IF(COUNTIFS('04_REGISTRO'!$C$2:$C$71,$B10,'04_REGISTRO'!$G$2:$G$71,"AI",'04_REGISTRO'!$Z$2:$Z$71,"YES",'04_REGISTRO'!$AF$2:$AF$71,"COMPLETE")=1,"YES","NO"),"")</f>
        <v/>
      </c>
      <c r="N10" t="str">
        <f>IF(COUNTIFS('04_REGISTRO'!$C$2:$C$71,$B10,'04_REGISTRO'!$G$2:$G$71,"MANUAL",'04_REGISTRO'!$AF$2:$AF$71,"COMPLETE")=1,SUMIFS('04_REGISTRO'!$AA$2:$AA$71,'04_REGISTRO'!$C$2:$C$71,$B10,'04_REGISTRO'!$G$2:$G$71,"MANUAL",'04_REGISTRO'!$AF$2:$AF$71,"COMPLETE"),"")</f>
        <v/>
      </c>
      <c r="O10" t="str">
        <f>IF(COUNTIFS('04_REGISTRO'!$C$2:$C$71,$B10,'04_REGISTRO'!$G$2:$G$71,"AI",'04_REGISTRO'!$AF$2:$AF$71,"COMPLETE")=1,SUMIFS('04_REGISTRO'!$AA$2:$AA$71,'04_REGISTRO'!$C$2:$C$71,$B10,'04_REGISTRO'!$G$2:$G$71,"AI",'04_REGISTRO'!$AF$2:$AF$71,"COMPLETE"),"")</f>
        <v/>
      </c>
      <c r="P10" t="str">
        <f>IF(COUNTIFS('04_REGISTRO'!$C$2:$C$71,$B10,'04_REGISTRO'!$G$2:$G$71,"AI",'04_REGISTRO'!$AF$2:$AF$71,"COMPLETE")=1,IF(COUNTIFS('04_REGISTRO'!$C$2:$C$71,$B10,'04_REGISTRO'!$G$2:$G$71,"AI",'04_REGISTRO'!$AB$2:$AB$71,"YES",'04_REGISTRO'!$AF$2:$AF$71,"COMPLETE")=1,"YES","NO"),"")</f>
        <v/>
      </c>
      <c r="Q10" t="str">
        <f t="shared" si="2"/>
        <v>MISSING_DATA</v>
      </c>
      <c r="R10" s="14" t="str">
        <f t="shared" si="3"/>
        <v/>
      </c>
    </row>
    <row r="11" spans="1:19" x14ac:dyDescent="0.25">
      <c r="A11" t="s">
        <v>368</v>
      </c>
      <c r="B11" t="s">
        <v>176</v>
      </c>
      <c r="C11" t="s">
        <v>79</v>
      </c>
      <c r="D11">
        <v>3</v>
      </c>
      <c r="E11" s="9" t="str">
        <f>'03_PLAN_7D'!D20</f>
        <v/>
      </c>
      <c r="F11" t="str">
        <f>IF(COUNTIFS('04_REGISTRO'!$C$2:$C$71,$B11,'04_REGISTRO'!$G$2:$G$71,"MANUAL",'04_REGISTRO'!$AF$2:$AF$71,"COMPLETE")=1,SUMIFS('04_REGISTRO'!$X$2:$X$71,'04_REGISTRO'!$C$2:$C$71,$B11,'04_REGISTRO'!$G$2:$G$71,"MANUAL",'04_REGISTRO'!$AF$2:$AF$71,"COMPLETE"),"")</f>
        <v/>
      </c>
      <c r="G11" t="str">
        <f>IF(COUNTIFS('04_REGISTRO'!$C$2:$C$71,$B11,'04_REGISTRO'!$G$2:$G$71,"AI",'04_REGISTRO'!$AF$2:$AF$71,"COMPLETE")=1,SUMIFS('04_REGISTRO'!$X$2:$X$71,'04_REGISTRO'!$C$2:$C$71,$B11,'04_REGISTRO'!$G$2:$G$71,"AI",'04_REGISTRO'!$AF$2:$AF$71,"COMPLETE"),"")</f>
        <v/>
      </c>
      <c r="H11" t="str">
        <f t="shared" si="0"/>
        <v/>
      </c>
      <c r="I11" s="14" t="str">
        <f t="shared" si="1"/>
        <v/>
      </c>
      <c r="J11" t="str">
        <f>IF(COUNTIFS('04_REGISTRO'!$C$2:$C$71,$B11,'04_REGISTRO'!$G$2:$G$71,"MANUAL",'04_REGISTRO'!$AF$2:$AF$71,"COMPLETE")=1,SUMIFS('04_REGISTRO'!$Y$2:$Y$71,'04_REGISTRO'!$C$2:$C$71,$B11,'04_REGISTRO'!$G$2:$G$71,"MANUAL",'04_REGISTRO'!$AF$2:$AF$71,"COMPLETE"),"")</f>
        <v/>
      </c>
      <c r="K11" t="str">
        <f>IF(COUNTIFS('04_REGISTRO'!$C$2:$C$71,$B11,'04_REGISTRO'!$G$2:$G$71,"AI",'04_REGISTRO'!$AF$2:$AF$71,"COMPLETE")=1,SUMIFS('04_REGISTRO'!$Y$2:$Y$71,'04_REGISTRO'!$C$2:$C$71,$B11,'04_REGISTRO'!$G$2:$G$71,"AI",'04_REGISTRO'!$AF$2:$AF$71,"COMPLETE"),"")</f>
        <v/>
      </c>
      <c r="L11" t="str">
        <f>IF(COUNTIFS('04_REGISTRO'!$C$2:$C$71,$B11,'04_REGISTRO'!$G$2:$G$71,"MANUAL",'04_REGISTRO'!$AF$2:$AF$71,"COMPLETE")=1,IF(COUNTIFS('04_REGISTRO'!$C$2:$C$71,$B11,'04_REGISTRO'!$G$2:$G$71,"MANUAL",'04_REGISTRO'!$Z$2:$Z$71,"YES",'04_REGISTRO'!$AF$2:$AF$71,"COMPLETE")=1,"YES","NO"),"")</f>
        <v/>
      </c>
      <c r="M11" t="str">
        <f>IF(COUNTIFS('04_REGISTRO'!$C$2:$C$71,$B11,'04_REGISTRO'!$G$2:$G$71,"AI",'04_REGISTRO'!$AF$2:$AF$71,"COMPLETE")=1,IF(COUNTIFS('04_REGISTRO'!$C$2:$C$71,$B11,'04_REGISTRO'!$G$2:$G$71,"AI",'04_REGISTRO'!$Z$2:$Z$71,"YES",'04_REGISTRO'!$AF$2:$AF$71,"COMPLETE")=1,"YES","NO"),"")</f>
        <v/>
      </c>
      <c r="N11" t="str">
        <f>IF(COUNTIFS('04_REGISTRO'!$C$2:$C$71,$B11,'04_REGISTRO'!$G$2:$G$71,"MANUAL",'04_REGISTRO'!$AF$2:$AF$71,"COMPLETE")=1,SUMIFS('04_REGISTRO'!$AA$2:$AA$71,'04_REGISTRO'!$C$2:$C$71,$B11,'04_REGISTRO'!$G$2:$G$71,"MANUAL",'04_REGISTRO'!$AF$2:$AF$71,"COMPLETE"),"")</f>
        <v/>
      </c>
      <c r="O11" t="str">
        <f>IF(COUNTIFS('04_REGISTRO'!$C$2:$C$71,$B11,'04_REGISTRO'!$G$2:$G$71,"AI",'04_REGISTRO'!$AF$2:$AF$71,"COMPLETE")=1,SUMIFS('04_REGISTRO'!$AA$2:$AA$71,'04_REGISTRO'!$C$2:$C$71,$B11,'04_REGISTRO'!$G$2:$G$71,"AI",'04_REGISTRO'!$AF$2:$AF$71,"COMPLETE"),"")</f>
        <v/>
      </c>
      <c r="P11" t="str">
        <f>IF(COUNTIFS('04_REGISTRO'!$C$2:$C$71,$B11,'04_REGISTRO'!$G$2:$G$71,"AI",'04_REGISTRO'!$AF$2:$AF$71,"COMPLETE")=1,IF(COUNTIFS('04_REGISTRO'!$C$2:$C$71,$B11,'04_REGISTRO'!$G$2:$G$71,"AI",'04_REGISTRO'!$AB$2:$AB$71,"YES",'04_REGISTRO'!$AF$2:$AF$71,"COMPLETE")=1,"YES","NO"),"")</f>
        <v/>
      </c>
      <c r="Q11" t="str">
        <f t="shared" si="2"/>
        <v>MISSING_DATA</v>
      </c>
      <c r="R11" s="14" t="str">
        <f t="shared" si="3"/>
        <v/>
      </c>
    </row>
    <row r="12" spans="1:19" x14ac:dyDescent="0.25">
      <c r="A12" t="s">
        <v>368</v>
      </c>
      <c r="B12" t="s">
        <v>182</v>
      </c>
      <c r="C12" t="s">
        <v>79</v>
      </c>
      <c r="D12">
        <v>4</v>
      </c>
      <c r="E12" s="9" t="str">
        <f>'03_PLAN_7D'!D22</f>
        <v/>
      </c>
      <c r="F12" t="str">
        <f>IF(COUNTIFS('04_REGISTRO'!$C$2:$C$71,$B12,'04_REGISTRO'!$G$2:$G$71,"MANUAL",'04_REGISTRO'!$AF$2:$AF$71,"COMPLETE")=1,SUMIFS('04_REGISTRO'!$X$2:$X$71,'04_REGISTRO'!$C$2:$C$71,$B12,'04_REGISTRO'!$G$2:$G$71,"MANUAL",'04_REGISTRO'!$AF$2:$AF$71,"COMPLETE"),"")</f>
        <v/>
      </c>
      <c r="G12" t="str">
        <f>IF(COUNTIFS('04_REGISTRO'!$C$2:$C$71,$B12,'04_REGISTRO'!$G$2:$G$71,"AI",'04_REGISTRO'!$AF$2:$AF$71,"COMPLETE")=1,SUMIFS('04_REGISTRO'!$X$2:$X$71,'04_REGISTRO'!$C$2:$C$71,$B12,'04_REGISTRO'!$G$2:$G$71,"AI",'04_REGISTRO'!$AF$2:$AF$71,"COMPLETE"),"")</f>
        <v/>
      </c>
      <c r="H12" t="str">
        <f t="shared" si="0"/>
        <v/>
      </c>
      <c r="I12" s="14" t="str">
        <f t="shared" si="1"/>
        <v/>
      </c>
      <c r="J12" t="str">
        <f>IF(COUNTIFS('04_REGISTRO'!$C$2:$C$71,$B12,'04_REGISTRO'!$G$2:$G$71,"MANUAL",'04_REGISTRO'!$AF$2:$AF$71,"COMPLETE")=1,SUMIFS('04_REGISTRO'!$Y$2:$Y$71,'04_REGISTRO'!$C$2:$C$71,$B12,'04_REGISTRO'!$G$2:$G$71,"MANUAL",'04_REGISTRO'!$AF$2:$AF$71,"COMPLETE"),"")</f>
        <v/>
      </c>
      <c r="K12" t="str">
        <f>IF(COUNTIFS('04_REGISTRO'!$C$2:$C$71,$B12,'04_REGISTRO'!$G$2:$G$71,"AI",'04_REGISTRO'!$AF$2:$AF$71,"COMPLETE")=1,SUMIFS('04_REGISTRO'!$Y$2:$Y$71,'04_REGISTRO'!$C$2:$C$71,$B12,'04_REGISTRO'!$G$2:$G$71,"AI",'04_REGISTRO'!$AF$2:$AF$71,"COMPLETE"),"")</f>
        <v/>
      </c>
      <c r="L12" t="str">
        <f>IF(COUNTIFS('04_REGISTRO'!$C$2:$C$71,$B12,'04_REGISTRO'!$G$2:$G$71,"MANUAL",'04_REGISTRO'!$AF$2:$AF$71,"COMPLETE")=1,IF(COUNTIFS('04_REGISTRO'!$C$2:$C$71,$B12,'04_REGISTRO'!$G$2:$G$71,"MANUAL",'04_REGISTRO'!$Z$2:$Z$71,"YES",'04_REGISTRO'!$AF$2:$AF$71,"COMPLETE")=1,"YES","NO"),"")</f>
        <v/>
      </c>
      <c r="M12" t="str">
        <f>IF(COUNTIFS('04_REGISTRO'!$C$2:$C$71,$B12,'04_REGISTRO'!$G$2:$G$71,"AI",'04_REGISTRO'!$AF$2:$AF$71,"COMPLETE")=1,IF(COUNTIFS('04_REGISTRO'!$C$2:$C$71,$B12,'04_REGISTRO'!$G$2:$G$71,"AI",'04_REGISTRO'!$Z$2:$Z$71,"YES",'04_REGISTRO'!$AF$2:$AF$71,"COMPLETE")=1,"YES","NO"),"")</f>
        <v/>
      </c>
      <c r="N12" t="str">
        <f>IF(COUNTIFS('04_REGISTRO'!$C$2:$C$71,$B12,'04_REGISTRO'!$G$2:$G$71,"MANUAL",'04_REGISTRO'!$AF$2:$AF$71,"COMPLETE")=1,SUMIFS('04_REGISTRO'!$AA$2:$AA$71,'04_REGISTRO'!$C$2:$C$71,$B12,'04_REGISTRO'!$G$2:$G$71,"MANUAL",'04_REGISTRO'!$AF$2:$AF$71,"COMPLETE"),"")</f>
        <v/>
      </c>
      <c r="O12" t="str">
        <f>IF(COUNTIFS('04_REGISTRO'!$C$2:$C$71,$B12,'04_REGISTRO'!$G$2:$G$71,"AI",'04_REGISTRO'!$AF$2:$AF$71,"COMPLETE")=1,SUMIFS('04_REGISTRO'!$AA$2:$AA$71,'04_REGISTRO'!$C$2:$C$71,$B12,'04_REGISTRO'!$G$2:$G$71,"AI",'04_REGISTRO'!$AF$2:$AF$71,"COMPLETE"),"")</f>
        <v/>
      </c>
      <c r="P12" t="str">
        <f>IF(COUNTIFS('04_REGISTRO'!$C$2:$C$71,$B12,'04_REGISTRO'!$G$2:$G$71,"AI",'04_REGISTRO'!$AF$2:$AF$71,"COMPLETE")=1,IF(COUNTIFS('04_REGISTRO'!$C$2:$C$71,$B12,'04_REGISTRO'!$G$2:$G$71,"AI",'04_REGISTRO'!$AB$2:$AB$71,"YES",'04_REGISTRO'!$AF$2:$AF$71,"COMPLETE")=1,"YES","NO"),"")</f>
        <v/>
      </c>
      <c r="Q12" t="str">
        <f t="shared" si="2"/>
        <v>MISSING_DATA</v>
      </c>
      <c r="R12" s="14" t="str">
        <f t="shared" si="3"/>
        <v/>
      </c>
    </row>
    <row r="13" spans="1:19" x14ac:dyDescent="0.25">
      <c r="A13" t="s">
        <v>368</v>
      </c>
      <c r="B13" t="s">
        <v>188</v>
      </c>
      <c r="C13" t="s">
        <v>79</v>
      </c>
      <c r="D13">
        <v>5</v>
      </c>
      <c r="E13" s="9" t="str">
        <f>'03_PLAN_7D'!D24</f>
        <v/>
      </c>
      <c r="F13" t="str">
        <f>IF(COUNTIFS('04_REGISTRO'!$C$2:$C$71,$B13,'04_REGISTRO'!$G$2:$G$71,"MANUAL",'04_REGISTRO'!$AF$2:$AF$71,"COMPLETE")=1,SUMIFS('04_REGISTRO'!$X$2:$X$71,'04_REGISTRO'!$C$2:$C$71,$B13,'04_REGISTRO'!$G$2:$G$71,"MANUAL",'04_REGISTRO'!$AF$2:$AF$71,"COMPLETE"),"")</f>
        <v/>
      </c>
      <c r="G13" t="str">
        <f>IF(COUNTIFS('04_REGISTRO'!$C$2:$C$71,$B13,'04_REGISTRO'!$G$2:$G$71,"AI",'04_REGISTRO'!$AF$2:$AF$71,"COMPLETE")=1,SUMIFS('04_REGISTRO'!$X$2:$X$71,'04_REGISTRO'!$C$2:$C$71,$B13,'04_REGISTRO'!$G$2:$G$71,"AI",'04_REGISTRO'!$AF$2:$AF$71,"COMPLETE"),"")</f>
        <v/>
      </c>
      <c r="H13" t="str">
        <f t="shared" si="0"/>
        <v/>
      </c>
      <c r="I13" s="14" t="str">
        <f t="shared" si="1"/>
        <v/>
      </c>
      <c r="J13" t="str">
        <f>IF(COUNTIFS('04_REGISTRO'!$C$2:$C$71,$B13,'04_REGISTRO'!$G$2:$G$71,"MANUAL",'04_REGISTRO'!$AF$2:$AF$71,"COMPLETE")=1,SUMIFS('04_REGISTRO'!$Y$2:$Y$71,'04_REGISTRO'!$C$2:$C$71,$B13,'04_REGISTRO'!$G$2:$G$71,"MANUAL",'04_REGISTRO'!$AF$2:$AF$71,"COMPLETE"),"")</f>
        <v/>
      </c>
      <c r="K13" t="str">
        <f>IF(COUNTIFS('04_REGISTRO'!$C$2:$C$71,$B13,'04_REGISTRO'!$G$2:$G$71,"AI",'04_REGISTRO'!$AF$2:$AF$71,"COMPLETE")=1,SUMIFS('04_REGISTRO'!$Y$2:$Y$71,'04_REGISTRO'!$C$2:$C$71,$B13,'04_REGISTRO'!$G$2:$G$71,"AI",'04_REGISTRO'!$AF$2:$AF$71,"COMPLETE"),"")</f>
        <v/>
      </c>
      <c r="L13" t="str">
        <f>IF(COUNTIFS('04_REGISTRO'!$C$2:$C$71,$B13,'04_REGISTRO'!$G$2:$G$71,"MANUAL",'04_REGISTRO'!$AF$2:$AF$71,"COMPLETE")=1,IF(COUNTIFS('04_REGISTRO'!$C$2:$C$71,$B13,'04_REGISTRO'!$G$2:$G$71,"MANUAL",'04_REGISTRO'!$Z$2:$Z$71,"YES",'04_REGISTRO'!$AF$2:$AF$71,"COMPLETE")=1,"YES","NO"),"")</f>
        <v/>
      </c>
      <c r="M13" t="str">
        <f>IF(COUNTIFS('04_REGISTRO'!$C$2:$C$71,$B13,'04_REGISTRO'!$G$2:$G$71,"AI",'04_REGISTRO'!$AF$2:$AF$71,"COMPLETE")=1,IF(COUNTIFS('04_REGISTRO'!$C$2:$C$71,$B13,'04_REGISTRO'!$G$2:$G$71,"AI",'04_REGISTRO'!$Z$2:$Z$71,"YES",'04_REGISTRO'!$AF$2:$AF$71,"COMPLETE")=1,"YES","NO"),"")</f>
        <v/>
      </c>
      <c r="N13" t="str">
        <f>IF(COUNTIFS('04_REGISTRO'!$C$2:$C$71,$B13,'04_REGISTRO'!$G$2:$G$71,"MANUAL",'04_REGISTRO'!$AF$2:$AF$71,"COMPLETE")=1,SUMIFS('04_REGISTRO'!$AA$2:$AA$71,'04_REGISTRO'!$C$2:$C$71,$B13,'04_REGISTRO'!$G$2:$G$71,"MANUAL",'04_REGISTRO'!$AF$2:$AF$71,"COMPLETE"),"")</f>
        <v/>
      </c>
      <c r="O13" t="str">
        <f>IF(COUNTIFS('04_REGISTRO'!$C$2:$C$71,$B13,'04_REGISTRO'!$G$2:$G$71,"AI",'04_REGISTRO'!$AF$2:$AF$71,"COMPLETE")=1,SUMIFS('04_REGISTRO'!$AA$2:$AA$71,'04_REGISTRO'!$C$2:$C$71,$B13,'04_REGISTRO'!$G$2:$G$71,"AI",'04_REGISTRO'!$AF$2:$AF$71,"COMPLETE"),"")</f>
        <v/>
      </c>
      <c r="P13" t="str">
        <f>IF(COUNTIFS('04_REGISTRO'!$C$2:$C$71,$B13,'04_REGISTRO'!$G$2:$G$71,"AI",'04_REGISTRO'!$AF$2:$AF$71,"COMPLETE")=1,IF(COUNTIFS('04_REGISTRO'!$C$2:$C$71,$B13,'04_REGISTRO'!$G$2:$G$71,"AI",'04_REGISTRO'!$AB$2:$AB$71,"YES",'04_REGISTRO'!$AF$2:$AF$71,"COMPLETE")=1,"YES","NO"),"")</f>
        <v/>
      </c>
      <c r="Q13" t="str">
        <f t="shared" si="2"/>
        <v>MISSING_DATA</v>
      </c>
      <c r="R13" s="14" t="str">
        <f t="shared" si="3"/>
        <v/>
      </c>
    </row>
    <row r="14" spans="1:19" x14ac:dyDescent="0.25">
      <c r="A14" t="s">
        <v>368</v>
      </c>
      <c r="B14" t="s">
        <v>194</v>
      </c>
      <c r="C14" t="s">
        <v>79</v>
      </c>
      <c r="D14">
        <v>6</v>
      </c>
      <c r="E14" s="9" t="str">
        <f>'03_PLAN_7D'!D26</f>
        <v/>
      </c>
      <c r="F14" t="str">
        <f>IF(COUNTIFS('04_REGISTRO'!$C$2:$C$71,$B14,'04_REGISTRO'!$G$2:$G$71,"MANUAL",'04_REGISTRO'!$AF$2:$AF$71,"COMPLETE")=1,SUMIFS('04_REGISTRO'!$X$2:$X$71,'04_REGISTRO'!$C$2:$C$71,$B14,'04_REGISTRO'!$G$2:$G$71,"MANUAL",'04_REGISTRO'!$AF$2:$AF$71,"COMPLETE"),"")</f>
        <v/>
      </c>
      <c r="G14" t="str">
        <f>IF(COUNTIFS('04_REGISTRO'!$C$2:$C$71,$B14,'04_REGISTRO'!$G$2:$G$71,"AI",'04_REGISTRO'!$AF$2:$AF$71,"COMPLETE")=1,SUMIFS('04_REGISTRO'!$X$2:$X$71,'04_REGISTRO'!$C$2:$C$71,$B14,'04_REGISTRO'!$G$2:$G$71,"AI",'04_REGISTRO'!$AF$2:$AF$71,"COMPLETE"),"")</f>
        <v/>
      </c>
      <c r="H14" t="str">
        <f t="shared" si="0"/>
        <v/>
      </c>
      <c r="I14" s="14" t="str">
        <f t="shared" si="1"/>
        <v/>
      </c>
      <c r="J14" t="str">
        <f>IF(COUNTIFS('04_REGISTRO'!$C$2:$C$71,$B14,'04_REGISTRO'!$G$2:$G$71,"MANUAL",'04_REGISTRO'!$AF$2:$AF$71,"COMPLETE")=1,SUMIFS('04_REGISTRO'!$Y$2:$Y$71,'04_REGISTRO'!$C$2:$C$71,$B14,'04_REGISTRO'!$G$2:$G$71,"MANUAL",'04_REGISTRO'!$AF$2:$AF$71,"COMPLETE"),"")</f>
        <v/>
      </c>
      <c r="K14" t="str">
        <f>IF(COUNTIFS('04_REGISTRO'!$C$2:$C$71,$B14,'04_REGISTRO'!$G$2:$G$71,"AI",'04_REGISTRO'!$AF$2:$AF$71,"COMPLETE")=1,SUMIFS('04_REGISTRO'!$Y$2:$Y$71,'04_REGISTRO'!$C$2:$C$71,$B14,'04_REGISTRO'!$G$2:$G$71,"AI",'04_REGISTRO'!$AF$2:$AF$71,"COMPLETE"),"")</f>
        <v/>
      </c>
      <c r="L14" t="str">
        <f>IF(COUNTIFS('04_REGISTRO'!$C$2:$C$71,$B14,'04_REGISTRO'!$G$2:$G$71,"MANUAL",'04_REGISTRO'!$AF$2:$AF$71,"COMPLETE")=1,IF(COUNTIFS('04_REGISTRO'!$C$2:$C$71,$B14,'04_REGISTRO'!$G$2:$G$71,"MANUAL",'04_REGISTRO'!$Z$2:$Z$71,"YES",'04_REGISTRO'!$AF$2:$AF$71,"COMPLETE")=1,"YES","NO"),"")</f>
        <v/>
      </c>
      <c r="M14" t="str">
        <f>IF(COUNTIFS('04_REGISTRO'!$C$2:$C$71,$B14,'04_REGISTRO'!$G$2:$G$71,"AI",'04_REGISTRO'!$AF$2:$AF$71,"COMPLETE")=1,IF(COUNTIFS('04_REGISTRO'!$C$2:$C$71,$B14,'04_REGISTRO'!$G$2:$G$71,"AI",'04_REGISTRO'!$Z$2:$Z$71,"YES",'04_REGISTRO'!$AF$2:$AF$71,"COMPLETE")=1,"YES","NO"),"")</f>
        <v/>
      </c>
      <c r="N14" t="str">
        <f>IF(COUNTIFS('04_REGISTRO'!$C$2:$C$71,$B14,'04_REGISTRO'!$G$2:$G$71,"MANUAL",'04_REGISTRO'!$AF$2:$AF$71,"COMPLETE")=1,SUMIFS('04_REGISTRO'!$AA$2:$AA$71,'04_REGISTRO'!$C$2:$C$71,$B14,'04_REGISTRO'!$G$2:$G$71,"MANUAL",'04_REGISTRO'!$AF$2:$AF$71,"COMPLETE"),"")</f>
        <v/>
      </c>
      <c r="O14" t="str">
        <f>IF(COUNTIFS('04_REGISTRO'!$C$2:$C$71,$B14,'04_REGISTRO'!$G$2:$G$71,"AI",'04_REGISTRO'!$AF$2:$AF$71,"COMPLETE")=1,SUMIFS('04_REGISTRO'!$AA$2:$AA$71,'04_REGISTRO'!$C$2:$C$71,$B14,'04_REGISTRO'!$G$2:$G$71,"AI",'04_REGISTRO'!$AF$2:$AF$71,"COMPLETE"),"")</f>
        <v/>
      </c>
      <c r="P14" t="str">
        <f>IF(COUNTIFS('04_REGISTRO'!$C$2:$C$71,$B14,'04_REGISTRO'!$G$2:$G$71,"AI",'04_REGISTRO'!$AF$2:$AF$71,"COMPLETE")=1,IF(COUNTIFS('04_REGISTRO'!$C$2:$C$71,$B14,'04_REGISTRO'!$G$2:$G$71,"AI",'04_REGISTRO'!$AB$2:$AB$71,"YES",'04_REGISTRO'!$AF$2:$AF$71,"COMPLETE")=1,"YES","NO"),"")</f>
        <v/>
      </c>
      <c r="Q14" t="str">
        <f t="shared" si="2"/>
        <v>MISSING_DATA</v>
      </c>
      <c r="R14" s="14" t="str">
        <f t="shared" si="3"/>
        <v/>
      </c>
    </row>
    <row r="15" spans="1:19" x14ac:dyDescent="0.25">
      <c r="A15" t="s">
        <v>368</v>
      </c>
      <c r="B15" t="s">
        <v>200</v>
      </c>
      <c r="C15" t="s">
        <v>79</v>
      </c>
      <c r="D15">
        <v>7</v>
      </c>
      <c r="E15" s="9" t="str">
        <f>'03_PLAN_7D'!D28</f>
        <v/>
      </c>
      <c r="F15" t="str">
        <f>IF(COUNTIFS('04_REGISTRO'!$C$2:$C$71,$B15,'04_REGISTRO'!$G$2:$G$71,"MANUAL",'04_REGISTRO'!$AF$2:$AF$71,"COMPLETE")=1,SUMIFS('04_REGISTRO'!$X$2:$X$71,'04_REGISTRO'!$C$2:$C$71,$B15,'04_REGISTRO'!$G$2:$G$71,"MANUAL",'04_REGISTRO'!$AF$2:$AF$71,"COMPLETE"),"")</f>
        <v/>
      </c>
      <c r="G15" t="str">
        <f>IF(COUNTIFS('04_REGISTRO'!$C$2:$C$71,$B15,'04_REGISTRO'!$G$2:$G$71,"AI",'04_REGISTRO'!$AF$2:$AF$71,"COMPLETE")=1,SUMIFS('04_REGISTRO'!$X$2:$X$71,'04_REGISTRO'!$C$2:$C$71,$B15,'04_REGISTRO'!$G$2:$G$71,"AI",'04_REGISTRO'!$AF$2:$AF$71,"COMPLETE"),"")</f>
        <v/>
      </c>
      <c r="H15" t="str">
        <f t="shared" si="0"/>
        <v/>
      </c>
      <c r="I15" s="14" t="str">
        <f t="shared" si="1"/>
        <v/>
      </c>
      <c r="J15" t="str">
        <f>IF(COUNTIFS('04_REGISTRO'!$C$2:$C$71,$B15,'04_REGISTRO'!$G$2:$G$71,"MANUAL",'04_REGISTRO'!$AF$2:$AF$71,"COMPLETE")=1,SUMIFS('04_REGISTRO'!$Y$2:$Y$71,'04_REGISTRO'!$C$2:$C$71,$B15,'04_REGISTRO'!$G$2:$G$71,"MANUAL",'04_REGISTRO'!$AF$2:$AF$71,"COMPLETE"),"")</f>
        <v/>
      </c>
      <c r="K15" t="str">
        <f>IF(COUNTIFS('04_REGISTRO'!$C$2:$C$71,$B15,'04_REGISTRO'!$G$2:$G$71,"AI",'04_REGISTRO'!$AF$2:$AF$71,"COMPLETE")=1,SUMIFS('04_REGISTRO'!$Y$2:$Y$71,'04_REGISTRO'!$C$2:$C$71,$B15,'04_REGISTRO'!$G$2:$G$71,"AI",'04_REGISTRO'!$AF$2:$AF$71,"COMPLETE"),"")</f>
        <v/>
      </c>
      <c r="L15" t="str">
        <f>IF(COUNTIFS('04_REGISTRO'!$C$2:$C$71,$B15,'04_REGISTRO'!$G$2:$G$71,"MANUAL",'04_REGISTRO'!$AF$2:$AF$71,"COMPLETE")=1,IF(COUNTIFS('04_REGISTRO'!$C$2:$C$71,$B15,'04_REGISTRO'!$G$2:$G$71,"MANUAL",'04_REGISTRO'!$Z$2:$Z$71,"YES",'04_REGISTRO'!$AF$2:$AF$71,"COMPLETE")=1,"YES","NO"),"")</f>
        <v/>
      </c>
      <c r="M15" t="str">
        <f>IF(COUNTIFS('04_REGISTRO'!$C$2:$C$71,$B15,'04_REGISTRO'!$G$2:$G$71,"AI",'04_REGISTRO'!$AF$2:$AF$71,"COMPLETE")=1,IF(COUNTIFS('04_REGISTRO'!$C$2:$C$71,$B15,'04_REGISTRO'!$G$2:$G$71,"AI",'04_REGISTRO'!$Z$2:$Z$71,"YES",'04_REGISTRO'!$AF$2:$AF$71,"COMPLETE")=1,"YES","NO"),"")</f>
        <v/>
      </c>
      <c r="N15" t="str">
        <f>IF(COUNTIFS('04_REGISTRO'!$C$2:$C$71,$B15,'04_REGISTRO'!$G$2:$G$71,"MANUAL",'04_REGISTRO'!$AF$2:$AF$71,"COMPLETE")=1,SUMIFS('04_REGISTRO'!$AA$2:$AA$71,'04_REGISTRO'!$C$2:$C$71,$B15,'04_REGISTRO'!$G$2:$G$71,"MANUAL",'04_REGISTRO'!$AF$2:$AF$71,"COMPLETE"),"")</f>
        <v/>
      </c>
      <c r="O15" t="str">
        <f>IF(COUNTIFS('04_REGISTRO'!$C$2:$C$71,$B15,'04_REGISTRO'!$G$2:$G$71,"AI",'04_REGISTRO'!$AF$2:$AF$71,"COMPLETE")=1,SUMIFS('04_REGISTRO'!$AA$2:$AA$71,'04_REGISTRO'!$C$2:$C$71,$B15,'04_REGISTRO'!$G$2:$G$71,"AI",'04_REGISTRO'!$AF$2:$AF$71,"COMPLETE"),"")</f>
        <v/>
      </c>
      <c r="P15" t="str">
        <f>IF(COUNTIFS('04_REGISTRO'!$C$2:$C$71,$B15,'04_REGISTRO'!$G$2:$G$71,"AI",'04_REGISTRO'!$AF$2:$AF$71,"COMPLETE")=1,IF(COUNTIFS('04_REGISTRO'!$C$2:$C$71,$B15,'04_REGISTRO'!$G$2:$G$71,"AI",'04_REGISTRO'!$AB$2:$AB$71,"YES",'04_REGISTRO'!$AF$2:$AF$71,"COMPLETE")=1,"YES","NO"),"")</f>
        <v/>
      </c>
      <c r="Q15" t="str">
        <f t="shared" si="2"/>
        <v>MISSING_DATA</v>
      </c>
      <c r="R15" s="14" t="str">
        <f t="shared" si="3"/>
        <v/>
      </c>
    </row>
    <row r="16" spans="1:19" x14ac:dyDescent="0.25">
      <c r="A16" t="s">
        <v>368</v>
      </c>
      <c r="B16" t="s">
        <v>206</v>
      </c>
      <c r="C16" t="s">
        <v>87</v>
      </c>
      <c r="D16">
        <v>1</v>
      </c>
      <c r="E16" s="9" t="str">
        <f>'03_PLAN_7D'!D30</f>
        <v/>
      </c>
      <c r="F16" t="str">
        <f>IF(COUNTIFS('04_REGISTRO'!$C$2:$C$71,$B16,'04_REGISTRO'!$G$2:$G$71,"MANUAL",'04_REGISTRO'!$AF$2:$AF$71,"COMPLETE")=1,SUMIFS('04_REGISTRO'!$X$2:$X$71,'04_REGISTRO'!$C$2:$C$71,$B16,'04_REGISTRO'!$G$2:$G$71,"MANUAL",'04_REGISTRO'!$AF$2:$AF$71,"COMPLETE"),"")</f>
        <v/>
      </c>
      <c r="G16" t="str">
        <f>IF(COUNTIFS('04_REGISTRO'!$C$2:$C$71,$B16,'04_REGISTRO'!$G$2:$G$71,"AI",'04_REGISTRO'!$AF$2:$AF$71,"COMPLETE")=1,SUMIFS('04_REGISTRO'!$X$2:$X$71,'04_REGISTRO'!$C$2:$C$71,$B16,'04_REGISTRO'!$G$2:$G$71,"AI",'04_REGISTRO'!$AF$2:$AF$71,"COMPLETE"),"")</f>
        <v/>
      </c>
      <c r="H16" t="str">
        <f t="shared" si="0"/>
        <v/>
      </c>
      <c r="I16" s="14" t="str">
        <f t="shared" si="1"/>
        <v/>
      </c>
      <c r="J16" t="str">
        <f>IF(COUNTIFS('04_REGISTRO'!$C$2:$C$71,$B16,'04_REGISTRO'!$G$2:$G$71,"MANUAL",'04_REGISTRO'!$AF$2:$AF$71,"COMPLETE")=1,SUMIFS('04_REGISTRO'!$Y$2:$Y$71,'04_REGISTRO'!$C$2:$C$71,$B16,'04_REGISTRO'!$G$2:$G$71,"MANUAL",'04_REGISTRO'!$AF$2:$AF$71,"COMPLETE"),"")</f>
        <v/>
      </c>
      <c r="K16" t="str">
        <f>IF(COUNTIFS('04_REGISTRO'!$C$2:$C$71,$B16,'04_REGISTRO'!$G$2:$G$71,"AI",'04_REGISTRO'!$AF$2:$AF$71,"COMPLETE")=1,SUMIFS('04_REGISTRO'!$Y$2:$Y$71,'04_REGISTRO'!$C$2:$C$71,$B16,'04_REGISTRO'!$G$2:$G$71,"AI",'04_REGISTRO'!$AF$2:$AF$71,"COMPLETE"),"")</f>
        <v/>
      </c>
      <c r="L16" t="str">
        <f>IF(COUNTIFS('04_REGISTRO'!$C$2:$C$71,$B16,'04_REGISTRO'!$G$2:$G$71,"MANUAL",'04_REGISTRO'!$AF$2:$AF$71,"COMPLETE")=1,IF(COUNTIFS('04_REGISTRO'!$C$2:$C$71,$B16,'04_REGISTRO'!$G$2:$G$71,"MANUAL",'04_REGISTRO'!$Z$2:$Z$71,"YES",'04_REGISTRO'!$AF$2:$AF$71,"COMPLETE")=1,"YES","NO"),"")</f>
        <v/>
      </c>
      <c r="M16" t="str">
        <f>IF(COUNTIFS('04_REGISTRO'!$C$2:$C$71,$B16,'04_REGISTRO'!$G$2:$G$71,"AI",'04_REGISTRO'!$AF$2:$AF$71,"COMPLETE")=1,IF(COUNTIFS('04_REGISTRO'!$C$2:$C$71,$B16,'04_REGISTRO'!$G$2:$G$71,"AI",'04_REGISTRO'!$Z$2:$Z$71,"YES",'04_REGISTRO'!$AF$2:$AF$71,"COMPLETE")=1,"YES","NO"),"")</f>
        <v/>
      </c>
      <c r="N16" t="str">
        <f>IF(COUNTIFS('04_REGISTRO'!$C$2:$C$71,$B16,'04_REGISTRO'!$G$2:$G$71,"MANUAL",'04_REGISTRO'!$AF$2:$AF$71,"COMPLETE")=1,SUMIFS('04_REGISTRO'!$AA$2:$AA$71,'04_REGISTRO'!$C$2:$C$71,$B16,'04_REGISTRO'!$G$2:$G$71,"MANUAL",'04_REGISTRO'!$AF$2:$AF$71,"COMPLETE"),"")</f>
        <v/>
      </c>
      <c r="O16" t="str">
        <f>IF(COUNTIFS('04_REGISTRO'!$C$2:$C$71,$B16,'04_REGISTRO'!$G$2:$G$71,"AI",'04_REGISTRO'!$AF$2:$AF$71,"COMPLETE")=1,SUMIFS('04_REGISTRO'!$AA$2:$AA$71,'04_REGISTRO'!$C$2:$C$71,$B16,'04_REGISTRO'!$G$2:$G$71,"AI",'04_REGISTRO'!$AF$2:$AF$71,"COMPLETE"),"")</f>
        <v/>
      </c>
      <c r="P16" t="str">
        <f>IF(COUNTIFS('04_REGISTRO'!$C$2:$C$71,$B16,'04_REGISTRO'!$G$2:$G$71,"AI",'04_REGISTRO'!$AF$2:$AF$71,"COMPLETE")=1,IF(COUNTIFS('04_REGISTRO'!$C$2:$C$71,$B16,'04_REGISTRO'!$G$2:$G$71,"AI",'04_REGISTRO'!$AB$2:$AB$71,"YES",'04_REGISTRO'!$AF$2:$AF$71,"COMPLETE")=1,"YES","NO"),"")</f>
        <v/>
      </c>
      <c r="Q16" t="str">
        <f t="shared" si="2"/>
        <v>MISSING_DATA</v>
      </c>
      <c r="R16" s="14" t="str">
        <f t="shared" si="3"/>
        <v/>
      </c>
    </row>
    <row r="17" spans="1:18" x14ac:dyDescent="0.25">
      <c r="A17" t="s">
        <v>368</v>
      </c>
      <c r="B17" t="s">
        <v>212</v>
      </c>
      <c r="C17" t="s">
        <v>87</v>
      </c>
      <c r="D17">
        <v>2</v>
      </c>
      <c r="E17" s="9" t="str">
        <f>'03_PLAN_7D'!D32</f>
        <v/>
      </c>
      <c r="F17" t="str">
        <f>IF(COUNTIFS('04_REGISTRO'!$C$2:$C$71,$B17,'04_REGISTRO'!$G$2:$G$71,"MANUAL",'04_REGISTRO'!$AF$2:$AF$71,"COMPLETE")=1,SUMIFS('04_REGISTRO'!$X$2:$X$71,'04_REGISTRO'!$C$2:$C$71,$B17,'04_REGISTRO'!$G$2:$G$71,"MANUAL",'04_REGISTRO'!$AF$2:$AF$71,"COMPLETE"),"")</f>
        <v/>
      </c>
      <c r="G17" t="str">
        <f>IF(COUNTIFS('04_REGISTRO'!$C$2:$C$71,$B17,'04_REGISTRO'!$G$2:$G$71,"AI",'04_REGISTRO'!$AF$2:$AF$71,"COMPLETE")=1,SUMIFS('04_REGISTRO'!$X$2:$X$71,'04_REGISTRO'!$C$2:$C$71,$B17,'04_REGISTRO'!$G$2:$G$71,"AI",'04_REGISTRO'!$AF$2:$AF$71,"COMPLETE"),"")</f>
        <v/>
      </c>
      <c r="H17" t="str">
        <f t="shared" si="0"/>
        <v/>
      </c>
      <c r="I17" s="14" t="str">
        <f t="shared" si="1"/>
        <v/>
      </c>
      <c r="J17" t="str">
        <f>IF(COUNTIFS('04_REGISTRO'!$C$2:$C$71,$B17,'04_REGISTRO'!$G$2:$G$71,"MANUAL",'04_REGISTRO'!$AF$2:$AF$71,"COMPLETE")=1,SUMIFS('04_REGISTRO'!$Y$2:$Y$71,'04_REGISTRO'!$C$2:$C$71,$B17,'04_REGISTRO'!$G$2:$G$71,"MANUAL",'04_REGISTRO'!$AF$2:$AF$71,"COMPLETE"),"")</f>
        <v/>
      </c>
      <c r="K17" t="str">
        <f>IF(COUNTIFS('04_REGISTRO'!$C$2:$C$71,$B17,'04_REGISTRO'!$G$2:$G$71,"AI",'04_REGISTRO'!$AF$2:$AF$71,"COMPLETE")=1,SUMIFS('04_REGISTRO'!$Y$2:$Y$71,'04_REGISTRO'!$C$2:$C$71,$B17,'04_REGISTRO'!$G$2:$G$71,"AI",'04_REGISTRO'!$AF$2:$AF$71,"COMPLETE"),"")</f>
        <v/>
      </c>
      <c r="L17" t="str">
        <f>IF(COUNTIFS('04_REGISTRO'!$C$2:$C$71,$B17,'04_REGISTRO'!$G$2:$G$71,"MANUAL",'04_REGISTRO'!$AF$2:$AF$71,"COMPLETE")=1,IF(COUNTIFS('04_REGISTRO'!$C$2:$C$71,$B17,'04_REGISTRO'!$G$2:$G$71,"MANUAL",'04_REGISTRO'!$Z$2:$Z$71,"YES",'04_REGISTRO'!$AF$2:$AF$71,"COMPLETE")=1,"YES","NO"),"")</f>
        <v/>
      </c>
      <c r="M17" t="str">
        <f>IF(COUNTIFS('04_REGISTRO'!$C$2:$C$71,$B17,'04_REGISTRO'!$G$2:$G$71,"AI",'04_REGISTRO'!$AF$2:$AF$71,"COMPLETE")=1,IF(COUNTIFS('04_REGISTRO'!$C$2:$C$71,$B17,'04_REGISTRO'!$G$2:$G$71,"AI",'04_REGISTRO'!$Z$2:$Z$71,"YES",'04_REGISTRO'!$AF$2:$AF$71,"COMPLETE")=1,"YES","NO"),"")</f>
        <v/>
      </c>
      <c r="N17" t="str">
        <f>IF(COUNTIFS('04_REGISTRO'!$C$2:$C$71,$B17,'04_REGISTRO'!$G$2:$G$71,"MANUAL",'04_REGISTRO'!$AF$2:$AF$71,"COMPLETE")=1,SUMIFS('04_REGISTRO'!$AA$2:$AA$71,'04_REGISTRO'!$C$2:$C$71,$B17,'04_REGISTRO'!$G$2:$G$71,"MANUAL",'04_REGISTRO'!$AF$2:$AF$71,"COMPLETE"),"")</f>
        <v/>
      </c>
      <c r="O17" t="str">
        <f>IF(COUNTIFS('04_REGISTRO'!$C$2:$C$71,$B17,'04_REGISTRO'!$G$2:$G$71,"AI",'04_REGISTRO'!$AF$2:$AF$71,"COMPLETE")=1,SUMIFS('04_REGISTRO'!$AA$2:$AA$71,'04_REGISTRO'!$C$2:$C$71,$B17,'04_REGISTRO'!$G$2:$G$71,"AI",'04_REGISTRO'!$AF$2:$AF$71,"COMPLETE"),"")</f>
        <v/>
      </c>
      <c r="P17" t="str">
        <f>IF(COUNTIFS('04_REGISTRO'!$C$2:$C$71,$B17,'04_REGISTRO'!$G$2:$G$71,"AI",'04_REGISTRO'!$AF$2:$AF$71,"COMPLETE")=1,IF(COUNTIFS('04_REGISTRO'!$C$2:$C$71,$B17,'04_REGISTRO'!$G$2:$G$71,"AI",'04_REGISTRO'!$AB$2:$AB$71,"YES",'04_REGISTRO'!$AF$2:$AF$71,"COMPLETE")=1,"YES","NO"),"")</f>
        <v/>
      </c>
      <c r="Q17" t="str">
        <f t="shared" si="2"/>
        <v>MISSING_DATA</v>
      </c>
      <c r="R17" s="14" t="str">
        <f t="shared" si="3"/>
        <v/>
      </c>
    </row>
    <row r="18" spans="1:18" x14ac:dyDescent="0.25">
      <c r="A18" t="s">
        <v>368</v>
      </c>
      <c r="B18" t="s">
        <v>218</v>
      </c>
      <c r="C18" t="s">
        <v>87</v>
      </c>
      <c r="D18">
        <v>3</v>
      </c>
      <c r="E18" s="9" t="str">
        <f>'03_PLAN_7D'!D34</f>
        <v/>
      </c>
      <c r="F18" t="str">
        <f>IF(COUNTIFS('04_REGISTRO'!$C$2:$C$71,$B18,'04_REGISTRO'!$G$2:$G$71,"MANUAL",'04_REGISTRO'!$AF$2:$AF$71,"COMPLETE")=1,SUMIFS('04_REGISTRO'!$X$2:$X$71,'04_REGISTRO'!$C$2:$C$71,$B18,'04_REGISTRO'!$G$2:$G$71,"MANUAL",'04_REGISTRO'!$AF$2:$AF$71,"COMPLETE"),"")</f>
        <v/>
      </c>
      <c r="G18" t="str">
        <f>IF(COUNTIFS('04_REGISTRO'!$C$2:$C$71,$B18,'04_REGISTRO'!$G$2:$G$71,"AI",'04_REGISTRO'!$AF$2:$AF$71,"COMPLETE")=1,SUMIFS('04_REGISTRO'!$X$2:$X$71,'04_REGISTRO'!$C$2:$C$71,$B18,'04_REGISTRO'!$G$2:$G$71,"AI",'04_REGISTRO'!$AF$2:$AF$71,"COMPLETE"),"")</f>
        <v/>
      </c>
      <c r="H18" t="str">
        <f t="shared" si="0"/>
        <v/>
      </c>
      <c r="I18" s="14" t="str">
        <f t="shared" si="1"/>
        <v/>
      </c>
      <c r="J18" t="str">
        <f>IF(COUNTIFS('04_REGISTRO'!$C$2:$C$71,$B18,'04_REGISTRO'!$G$2:$G$71,"MANUAL",'04_REGISTRO'!$AF$2:$AF$71,"COMPLETE")=1,SUMIFS('04_REGISTRO'!$Y$2:$Y$71,'04_REGISTRO'!$C$2:$C$71,$B18,'04_REGISTRO'!$G$2:$G$71,"MANUAL",'04_REGISTRO'!$AF$2:$AF$71,"COMPLETE"),"")</f>
        <v/>
      </c>
      <c r="K18" t="str">
        <f>IF(COUNTIFS('04_REGISTRO'!$C$2:$C$71,$B18,'04_REGISTRO'!$G$2:$G$71,"AI",'04_REGISTRO'!$AF$2:$AF$71,"COMPLETE")=1,SUMIFS('04_REGISTRO'!$Y$2:$Y$71,'04_REGISTRO'!$C$2:$C$71,$B18,'04_REGISTRO'!$G$2:$G$71,"AI",'04_REGISTRO'!$AF$2:$AF$71,"COMPLETE"),"")</f>
        <v/>
      </c>
      <c r="L18" t="str">
        <f>IF(COUNTIFS('04_REGISTRO'!$C$2:$C$71,$B18,'04_REGISTRO'!$G$2:$G$71,"MANUAL",'04_REGISTRO'!$AF$2:$AF$71,"COMPLETE")=1,IF(COUNTIFS('04_REGISTRO'!$C$2:$C$71,$B18,'04_REGISTRO'!$G$2:$G$71,"MANUAL",'04_REGISTRO'!$Z$2:$Z$71,"YES",'04_REGISTRO'!$AF$2:$AF$71,"COMPLETE")=1,"YES","NO"),"")</f>
        <v/>
      </c>
      <c r="M18" t="str">
        <f>IF(COUNTIFS('04_REGISTRO'!$C$2:$C$71,$B18,'04_REGISTRO'!$G$2:$G$71,"AI",'04_REGISTRO'!$AF$2:$AF$71,"COMPLETE")=1,IF(COUNTIFS('04_REGISTRO'!$C$2:$C$71,$B18,'04_REGISTRO'!$G$2:$G$71,"AI",'04_REGISTRO'!$Z$2:$Z$71,"YES",'04_REGISTRO'!$AF$2:$AF$71,"COMPLETE")=1,"YES","NO"),"")</f>
        <v/>
      </c>
      <c r="N18" t="str">
        <f>IF(COUNTIFS('04_REGISTRO'!$C$2:$C$71,$B18,'04_REGISTRO'!$G$2:$G$71,"MANUAL",'04_REGISTRO'!$AF$2:$AF$71,"COMPLETE")=1,SUMIFS('04_REGISTRO'!$AA$2:$AA$71,'04_REGISTRO'!$C$2:$C$71,$B18,'04_REGISTRO'!$G$2:$G$71,"MANUAL",'04_REGISTRO'!$AF$2:$AF$71,"COMPLETE"),"")</f>
        <v/>
      </c>
      <c r="O18" t="str">
        <f>IF(COUNTIFS('04_REGISTRO'!$C$2:$C$71,$B18,'04_REGISTRO'!$G$2:$G$71,"AI",'04_REGISTRO'!$AF$2:$AF$71,"COMPLETE")=1,SUMIFS('04_REGISTRO'!$AA$2:$AA$71,'04_REGISTRO'!$C$2:$C$71,$B18,'04_REGISTRO'!$G$2:$G$71,"AI",'04_REGISTRO'!$AF$2:$AF$71,"COMPLETE"),"")</f>
        <v/>
      </c>
      <c r="P18" t="str">
        <f>IF(COUNTIFS('04_REGISTRO'!$C$2:$C$71,$B18,'04_REGISTRO'!$G$2:$G$71,"AI",'04_REGISTRO'!$AF$2:$AF$71,"COMPLETE")=1,IF(COUNTIFS('04_REGISTRO'!$C$2:$C$71,$B18,'04_REGISTRO'!$G$2:$G$71,"AI",'04_REGISTRO'!$AB$2:$AB$71,"YES",'04_REGISTRO'!$AF$2:$AF$71,"COMPLETE")=1,"YES","NO"),"")</f>
        <v/>
      </c>
      <c r="Q18" t="str">
        <f t="shared" si="2"/>
        <v>MISSING_DATA</v>
      </c>
      <c r="R18" s="14" t="str">
        <f t="shared" si="3"/>
        <v/>
      </c>
    </row>
    <row r="19" spans="1:18" x14ac:dyDescent="0.25">
      <c r="A19" t="s">
        <v>368</v>
      </c>
      <c r="B19" t="s">
        <v>224</v>
      </c>
      <c r="C19" t="s">
        <v>87</v>
      </c>
      <c r="D19">
        <v>4</v>
      </c>
      <c r="E19" s="9" t="str">
        <f>'03_PLAN_7D'!D36</f>
        <v/>
      </c>
      <c r="F19" t="str">
        <f>IF(COUNTIFS('04_REGISTRO'!$C$2:$C$71,$B19,'04_REGISTRO'!$G$2:$G$71,"MANUAL",'04_REGISTRO'!$AF$2:$AF$71,"COMPLETE")=1,SUMIFS('04_REGISTRO'!$X$2:$X$71,'04_REGISTRO'!$C$2:$C$71,$B19,'04_REGISTRO'!$G$2:$G$71,"MANUAL",'04_REGISTRO'!$AF$2:$AF$71,"COMPLETE"),"")</f>
        <v/>
      </c>
      <c r="G19" t="str">
        <f>IF(COUNTIFS('04_REGISTRO'!$C$2:$C$71,$B19,'04_REGISTRO'!$G$2:$G$71,"AI",'04_REGISTRO'!$AF$2:$AF$71,"COMPLETE")=1,SUMIFS('04_REGISTRO'!$X$2:$X$71,'04_REGISTRO'!$C$2:$C$71,$B19,'04_REGISTRO'!$G$2:$G$71,"AI",'04_REGISTRO'!$AF$2:$AF$71,"COMPLETE"),"")</f>
        <v/>
      </c>
      <c r="H19" t="str">
        <f t="shared" si="0"/>
        <v/>
      </c>
      <c r="I19" s="14" t="str">
        <f t="shared" si="1"/>
        <v/>
      </c>
      <c r="J19" t="str">
        <f>IF(COUNTIFS('04_REGISTRO'!$C$2:$C$71,$B19,'04_REGISTRO'!$G$2:$G$71,"MANUAL",'04_REGISTRO'!$AF$2:$AF$71,"COMPLETE")=1,SUMIFS('04_REGISTRO'!$Y$2:$Y$71,'04_REGISTRO'!$C$2:$C$71,$B19,'04_REGISTRO'!$G$2:$G$71,"MANUAL",'04_REGISTRO'!$AF$2:$AF$71,"COMPLETE"),"")</f>
        <v/>
      </c>
      <c r="K19" t="str">
        <f>IF(COUNTIFS('04_REGISTRO'!$C$2:$C$71,$B19,'04_REGISTRO'!$G$2:$G$71,"AI",'04_REGISTRO'!$AF$2:$AF$71,"COMPLETE")=1,SUMIFS('04_REGISTRO'!$Y$2:$Y$71,'04_REGISTRO'!$C$2:$C$71,$B19,'04_REGISTRO'!$G$2:$G$71,"AI",'04_REGISTRO'!$AF$2:$AF$71,"COMPLETE"),"")</f>
        <v/>
      </c>
      <c r="L19" t="str">
        <f>IF(COUNTIFS('04_REGISTRO'!$C$2:$C$71,$B19,'04_REGISTRO'!$G$2:$G$71,"MANUAL",'04_REGISTRO'!$AF$2:$AF$71,"COMPLETE")=1,IF(COUNTIFS('04_REGISTRO'!$C$2:$C$71,$B19,'04_REGISTRO'!$G$2:$G$71,"MANUAL",'04_REGISTRO'!$Z$2:$Z$71,"YES",'04_REGISTRO'!$AF$2:$AF$71,"COMPLETE")=1,"YES","NO"),"")</f>
        <v/>
      </c>
      <c r="M19" t="str">
        <f>IF(COUNTIFS('04_REGISTRO'!$C$2:$C$71,$B19,'04_REGISTRO'!$G$2:$G$71,"AI",'04_REGISTRO'!$AF$2:$AF$71,"COMPLETE")=1,IF(COUNTIFS('04_REGISTRO'!$C$2:$C$71,$B19,'04_REGISTRO'!$G$2:$G$71,"AI",'04_REGISTRO'!$Z$2:$Z$71,"YES",'04_REGISTRO'!$AF$2:$AF$71,"COMPLETE")=1,"YES","NO"),"")</f>
        <v/>
      </c>
      <c r="N19" t="str">
        <f>IF(COUNTIFS('04_REGISTRO'!$C$2:$C$71,$B19,'04_REGISTRO'!$G$2:$G$71,"MANUAL",'04_REGISTRO'!$AF$2:$AF$71,"COMPLETE")=1,SUMIFS('04_REGISTRO'!$AA$2:$AA$71,'04_REGISTRO'!$C$2:$C$71,$B19,'04_REGISTRO'!$G$2:$G$71,"MANUAL",'04_REGISTRO'!$AF$2:$AF$71,"COMPLETE"),"")</f>
        <v/>
      </c>
      <c r="O19" t="str">
        <f>IF(COUNTIFS('04_REGISTRO'!$C$2:$C$71,$B19,'04_REGISTRO'!$G$2:$G$71,"AI",'04_REGISTRO'!$AF$2:$AF$71,"COMPLETE")=1,SUMIFS('04_REGISTRO'!$AA$2:$AA$71,'04_REGISTRO'!$C$2:$C$71,$B19,'04_REGISTRO'!$G$2:$G$71,"AI",'04_REGISTRO'!$AF$2:$AF$71,"COMPLETE"),"")</f>
        <v/>
      </c>
      <c r="P19" t="str">
        <f>IF(COUNTIFS('04_REGISTRO'!$C$2:$C$71,$B19,'04_REGISTRO'!$G$2:$G$71,"AI",'04_REGISTRO'!$AF$2:$AF$71,"COMPLETE")=1,IF(COUNTIFS('04_REGISTRO'!$C$2:$C$71,$B19,'04_REGISTRO'!$G$2:$G$71,"AI",'04_REGISTRO'!$AB$2:$AB$71,"YES",'04_REGISTRO'!$AF$2:$AF$71,"COMPLETE")=1,"YES","NO"),"")</f>
        <v/>
      </c>
      <c r="Q19" t="str">
        <f t="shared" si="2"/>
        <v>MISSING_DATA</v>
      </c>
      <c r="R19" s="14" t="str">
        <f t="shared" si="3"/>
        <v/>
      </c>
    </row>
    <row r="20" spans="1:18" x14ac:dyDescent="0.25">
      <c r="A20" t="s">
        <v>368</v>
      </c>
      <c r="B20" t="s">
        <v>230</v>
      </c>
      <c r="C20" t="s">
        <v>87</v>
      </c>
      <c r="D20">
        <v>5</v>
      </c>
      <c r="E20" s="9" t="str">
        <f>'03_PLAN_7D'!D38</f>
        <v/>
      </c>
      <c r="F20" t="str">
        <f>IF(COUNTIFS('04_REGISTRO'!$C$2:$C$71,$B20,'04_REGISTRO'!$G$2:$G$71,"MANUAL",'04_REGISTRO'!$AF$2:$AF$71,"COMPLETE")=1,SUMIFS('04_REGISTRO'!$X$2:$X$71,'04_REGISTRO'!$C$2:$C$71,$B20,'04_REGISTRO'!$G$2:$G$71,"MANUAL",'04_REGISTRO'!$AF$2:$AF$71,"COMPLETE"),"")</f>
        <v/>
      </c>
      <c r="G20" t="str">
        <f>IF(COUNTIFS('04_REGISTRO'!$C$2:$C$71,$B20,'04_REGISTRO'!$G$2:$G$71,"AI",'04_REGISTRO'!$AF$2:$AF$71,"COMPLETE")=1,SUMIFS('04_REGISTRO'!$X$2:$X$71,'04_REGISTRO'!$C$2:$C$71,$B20,'04_REGISTRO'!$G$2:$G$71,"AI",'04_REGISTRO'!$AF$2:$AF$71,"COMPLETE"),"")</f>
        <v/>
      </c>
      <c r="H20" t="str">
        <f t="shared" si="0"/>
        <v/>
      </c>
      <c r="I20" s="14" t="str">
        <f t="shared" si="1"/>
        <v/>
      </c>
      <c r="J20" t="str">
        <f>IF(COUNTIFS('04_REGISTRO'!$C$2:$C$71,$B20,'04_REGISTRO'!$G$2:$G$71,"MANUAL",'04_REGISTRO'!$AF$2:$AF$71,"COMPLETE")=1,SUMIFS('04_REGISTRO'!$Y$2:$Y$71,'04_REGISTRO'!$C$2:$C$71,$B20,'04_REGISTRO'!$G$2:$G$71,"MANUAL",'04_REGISTRO'!$AF$2:$AF$71,"COMPLETE"),"")</f>
        <v/>
      </c>
      <c r="K20" t="str">
        <f>IF(COUNTIFS('04_REGISTRO'!$C$2:$C$71,$B20,'04_REGISTRO'!$G$2:$G$71,"AI",'04_REGISTRO'!$AF$2:$AF$71,"COMPLETE")=1,SUMIFS('04_REGISTRO'!$Y$2:$Y$71,'04_REGISTRO'!$C$2:$C$71,$B20,'04_REGISTRO'!$G$2:$G$71,"AI",'04_REGISTRO'!$AF$2:$AF$71,"COMPLETE"),"")</f>
        <v/>
      </c>
      <c r="L20" t="str">
        <f>IF(COUNTIFS('04_REGISTRO'!$C$2:$C$71,$B20,'04_REGISTRO'!$G$2:$G$71,"MANUAL",'04_REGISTRO'!$AF$2:$AF$71,"COMPLETE")=1,IF(COUNTIFS('04_REGISTRO'!$C$2:$C$71,$B20,'04_REGISTRO'!$G$2:$G$71,"MANUAL",'04_REGISTRO'!$Z$2:$Z$71,"YES",'04_REGISTRO'!$AF$2:$AF$71,"COMPLETE")=1,"YES","NO"),"")</f>
        <v/>
      </c>
      <c r="M20" t="str">
        <f>IF(COUNTIFS('04_REGISTRO'!$C$2:$C$71,$B20,'04_REGISTRO'!$G$2:$G$71,"AI",'04_REGISTRO'!$AF$2:$AF$71,"COMPLETE")=1,IF(COUNTIFS('04_REGISTRO'!$C$2:$C$71,$B20,'04_REGISTRO'!$G$2:$G$71,"AI",'04_REGISTRO'!$Z$2:$Z$71,"YES",'04_REGISTRO'!$AF$2:$AF$71,"COMPLETE")=1,"YES","NO"),"")</f>
        <v/>
      </c>
      <c r="N20" t="str">
        <f>IF(COUNTIFS('04_REGISTRO'!$C$2:$C$71,$B20,'04_REGISTRO'!$G$2:$G$71,"MANUAL",'04_REGISTRO'!$AF$2:$AF$71,"COMPLETE")=1,SUMIFS('04_REGISTRO'!$AA$2:$AA$71,'04_REGISTRO'!$C$2:$C$71,$B20,'04_REGISTRO'!$G$2:$G$71,"MANUAL",'04_REGISTRO'!$AF$2:$AF$71,"COMPLETE"),"")</f>
        <v/>
      </c>
      <c r="O20" t="str">
        <f>IF(COUNTIFS('04_REGISTRO'!$C$2:$C$71,$B20,'04_REGISTRO'!$G$2:$G$71,"AI",'04_REGISTRO'!$AF$2:$AF$71,"COMPLETE")=1,SUMIFS('04_REGISTRO'!$AA$2:$AA$71,'04_REGISTRO'!$C$2:$C$71,$B20,'04_REGISTRO'!$G$2:$G$71,"AI",'04_REGISTRO'!$AF$2:$AF$71,"COMPLETE"),"")</f>
        <v/>
      </c>
      <c r="P20" t="str">
        <f>IF(COUNTIFS('04_REGISTRO'!$C$2:$C$71,$B20,'04_REGISTRO'!$G$2:$G$71,"AI",'04_REGISTRO'!$AF$2:$AF$71,"COMPLETE")=1,IF(COUNTIFS('04_REGISTRO'!$C$2:$C$71,$B20,'04_REGISTRO'!$G$2:$G$71,"AI",'04_REGISTRO'!$AB$2:$AB$71,"YES",'04_REGISTRO'!$AF$2:$AF$71,"COMPLETE")=1,"YES","NO"),"")</f>
        <v/>
      </c>
      <c r="Q20" t="str">
        <f t="shared" si="2"/>
        <v>MISSING_DATA</v>
      </c>
      <c r="R20" s="14" t="str">
        <f t="shared" si="3"/>
        <v/>
      </c>
    </row>
    <row r="21" spans="1:18" x14ac:dyDescent="0.25">
      <c r="A21" t="s">
        <v>368</v>
      </c>
      <c r="B21" t="s">
        <v>236</v>
      </c>
      <c r="C21" t="s">
        <v>87</v>
      </c>
      <c r="D21">
        <v>6</v>
      </c>
      <c r="E21" s="9" t="str">
        <f>'03_PLAN_7D'!D40</f>
        <v/>
      </c>
      <c r="F21" t="str">
        <f>IF(COUNTIFS('04_REGISTRO'!$C$2:$C$71,$B21,'04_REGISTRO'!$G$2:$G$71,"MANUAL",'04_REGISTRO'!$AF$2:$AF$71,"COMPLETE")=1,SUMIFS('04_REGISTRO'!$X$2:$X$71,'04_REGISTRO'!$C$2:$C$71,$B21,'04_REGISTRO'!$G$2:$G$71,"MANUAL",'04_REGISTRO'!$AF$2:$AF$71,"COMPLETE"),"")</f>
        <v/>
      </c>
      <c r="G21" t="str">
        <f>IF(COUNTIFS('04_REGISTRO'!$C$2:$C$71,$B21,'04_REGISTRO'!$G$2:$G$71,"AI",'04_REGISTRO'!$AF$2:$AF$71,"COMPLETE")=1,SUMIFS('04_REGISTRO'!$X$2:$X$71,'04_REGISTRO'!$C$2:$C$71,$B21,'04_REGISTRO'!$G$2:$G$71,"AI",'04_REGISTRO'!$AF$2:$AF$71,"COMPLETE"),"")</f>
        <v/>
      </c>
      <c r="H21" t="str">
        <f t="shared" si="0"/>
        <v/>
      </c>
      <c r="I21" s="14" t="str">
        <f t="shared" si="1"/>
        <v/>
      </c>
      <c r="J21" t="str">
        <f>IF(COUNTIFS('04_REGISTRO'!$C$2:$C$71,$B21,'04_REGISTRO'!$G$2:$G$71,"MANUAL",'04_REGISTRO'!$AF$2:$AF$71,"COMPLETE")=1,SUMIFS('04_REGISTRO'!$Y$2:$Y$71,'04_REGISTRO'!$C$2:$C$71,$B21,'04_REGISTRO'!$G$2:$G$71,"MANUAL",'04_REGISTRO'!$AF$2:$AF$71,"COMPLETE"),"")</f>
        <v/>
      </c>
      <c r="K21" t="str">
        <f>IF(COUNTIFS('04_REGISTRO'!$C$2:$C$71,$B21,'04_REGISTRO'!$G$2:$G$71,"AI",'04_REGISTRO'!$AF$2:$AF$71,"COMPLETE")=1,SUMIFS('04_REGISTRO'!$Y$2:$Y$71,'04_REGISTRO'!$C$2:$C$71,$B21,'04_REGISTRO'!$G$2:$G$71,"AI",'04_REGISTRO'!$AF$2:$AF$71,"COMPLETE"),"")</f>
        <v/>
      </c>
      <c r="L21" t="str">
        <f>IF(COUNTIFS('04_REGISTRO'!$C$2:$C$71,$B21,'04_REGISTRO'!$G$2:$G$71,"MANUAL",'04_REGISTRO'!$AF$2:$AF$71,"COMPLETE")=1,IF(COUNTIFS('04_REGISTRO'!$C$2:$C$71,$B21,'04_REGISTRO'!$G$2:$G$71,"MANUAL",'04_REGISTRO'!$Z$2:$Z$71,"YES",'04_REGISTRO'!$AF$2:$AF$71,"COMPLETE")=1,"YES","NO"),"")</f>
        <v/>
      </c>
      <c r="M21" t="str">
        <f>IF(COUNTIFS('04_REGISTRO'!$C$2:$C$71,$B21,'04_REGISTRO'!$G$2:$G$71,"AI",'04_REGISTRO'!$AF$2:$AF$71,"COMPLETE")=1,IF(COUNTIFS('04_REGISTRO'!$C$2:$C$71,$B21,'04_REGISTRO'!$G$2:$G$71,"AI",'04_REGISTRO'!$Z$2:$Z$71,"YES",'04_REGISTRO'!$AF$2:$AF$71,"COMPLETE")=1,"YES","NO"),"")</f>
        <v/>
      </c>
      <c r="N21" t="str">
        <f>IF(COUNTIFS('04_REGISTRO'!$C$2:$C$71,$B21,'04_REGISTRO'!$G$2:$G$71,"MANUAL",'04_REGISTRO'!$AF$2:$AF$71,"COMPLETE")=1,SUMIFS('04_REGISTRO'!$AA$2:$AA$71,'04_REGISTRO'!$C$2:$C$71,$B21,'04_REGISTRO'!$G$2:$G$71,"MANUAL",'04_REGISTRO'!$AF$2:$AF$71,"COMPLETE"),"")</f>
        <v/>
      </c>
      <c r="O21" t="str">
        <f>IF(COUNTIFS('04_REGISTRO'!$C$2:$C$71,$B21,'04_REGISTRO'!$G$2:$G$71,"AI",'04_REGISTRO'!$AF$2:$AF$71,"COMPLETE")=1,SUMIFS('04_REGISTRO'!$AA$2:$AA$71,'04_REGISTRO'!$C$2:$C$71,$B21,'04_REGISTRO'!$G$2:$G$71,"AI",'04_REGISTRO'!$AF$2:$AF$71,"COMPLETE"),"")</f>
        <v/>
      </c>
      <c r="P21" t="str">
        <f>IF(COUNTIFS('04_REGISTRO'!$C$2:$C$71,$B21,'04_REGISTRO'!$G$2:$G$71,"AI",'04_REGISTRO'!$AF$2:$AF$71,"COMPLETE")=1,IF(COUNTIFS('04_REGISTRO'!$C$2:$C$71,$B21,'04_REGISTRO'!$G$2:$G$71,"AI",'04_REGISTRO'!$AB$2:$AB$71,"YES",'04_REGISTRO'!$AF$2:$AF$71,"COMPLETE")=1,"YES","NO"),"")</f>
        <v/>
      </c>
      <c r="Q21" t="str">
        <f t="shared" si="2"/>
        <v>MISSING_DATA</v>
      </c>
      <c r="R21" s="14" t="str">
        <f t="shared" si="3"/>
        <v/>
      </c>
    </row>
    <row r="22" spans="1:18" x14ac:dyDescent="0.25">
      <c r="A22" t="s">
        <v>368</v>
      </c>
      <c r="B22" t="s">
        <v>242</v>
      </c>
      <c r="C22" t="s">
        <v>87</v>
      </c>
      <c r="D22">
        <v>7</v>
      </c>
      <c r="E22" s="9" t="str">
        <f>'03_PLAN_7D'!D42</f>
        <v/>
      </c>
      <c r="F22" t="str">
        <f>IF(COUNTIFS('04_REGISTRO'!$C$2:$C$71,$B22,'04_REGISTRO'!$G$2:$G$71,"MANUAL",'04_REGISTRO'!$AF$2:$AF$71,"COMPLETE")=1,SUMIFS('04_REGISTRO'!$X$2:$X$71,'04_REGISTRO'!$C$2:$C$71,$B22,'04_REGISTRO'!$G$2:$G$71,"MANUAL",'04_REGISTRO'!$AF$2:$AF$71,"COMPLETE"),"")</f>
        <v/>
      </c>
      <c r="G22" t="str">
        <f>IF(COUNTIFS('04_REGISTRO'!$C$2:$C$71,$B22,'04_REGISTRO'!$G$2:$G$71,"AI",'04_REGISTRO'!$AF$2:$AF$71,"COMPLETE")=1,SUMIFS('04_REGISTRO'!$X$2:$X$71,'04_REGISTRO'!$C$2:$C$71,$B22,'04_REGISTRO'!$G$2:$G$71,"AI",'04_REGISTRO'!$AF$2:$AF$71,"COMPLETE"),"")</f>
        <v/>
      </c>
      <c r="H22" t="str">
        <f t="shared" si="0"/>
        <v/>
      </c>
      <c r="I22" s="14" t="str">
        <f t="shared" si="1"/>
        <v/>
      </c>
      <c r="J22" t="str">
        <f>IF(COUNTIFS('04_REGISTRO'!$C$2:$C$71,$B22,'04_REGISTRO'!$G$2:$G$71,"MANUAL",'04_REGISTRO'!$AF$2:$AF$71,"COMPLETE")=1,SUMIFS('04_REGISTRO'!$Y$2:$Y$71,'04_REGISTRO'!$C$2:$C$71,$B22,'04_REGISTRO'!$G$2:$G$71,"MANUAL",'04_REGISTRO'!$AF$2:$AF$71,"COMPLETE"),"")</f>
        <v/>
      </c>
      <c r="K22" t="str">
        <f>IF(COUNTIFS('04_REGISTRO'!$C$2:$C$71,$B22,'04_REGISTRO'!$G$2:$G$71,"AI",'04_REGISTRO'!$AF$2:$AF$71,"COMPLETE")=1,SUMIFS('04_REGISTRO'!$Y$2:$Y$71,'04_REGISTRO'!$C$2:$C$71,$B22,'04_REGISTRO'!$G$2:$G$71,"AI",'04_REGISTRO'!$AF$2:$AF$71,"COMPLETE"),"")</f>
        <v/>
      </c>
      <c r="L22" t="str">
        <f>IF(COUNTIFS('04_REGISTRO'!$C$2:$C$71,$B22,'04_REGISTRO'!$G$2:$G$71,"MANUAL",'04_REGISTRO'!$AF$2:$AF$71,"COMPLETE")=1,IF(COUNTIFS('04_REGISTRO'!$C$2:$C$71,$B22,'04_REGISTRO'!$G$2:$G$71,"MANUAL",'04_REGISTRO'!$Z$2:$Z$71,"YES",'04_REGISTRO'!$AF$2:$AF$71,"COMPLETE")=1,"YES","NO"),"")</f>
        <v/>
      </c>
      <c r="M22" t="str">
        <f>IF(COUNTIFS('04_REGISTRO'!$C$2:$C$71,$B22,'04_REGISTRO'!$G$2:$G$71,"AI",'04_REGISTRO'!$AF$2:$AF$71,"COMPLETE")=1,IF(COUNTIFS('04_REGISTRO'!$C$2:$C$71,$B22,'04_REGISTRO'!$G$2:$G$71,"AI",'04_REGISTRO'!$Z$2:$Z$71,"YES",'04_REGISTRO'!$AF$2:$AF$71,"COMPLETE")=1,"YES","NO"),"")</f>
        <v/>
      </c>
      <c r="N22" t="str">
        <f>IF(COUNTIFS('04_REGISTRO'!$C$2:$C$71,$B22,'04_REGISTRO'!$G$2:$G$71,"MANUAL",'04_REGISTRO'!$AF$2:$AF$71,"COMPLETE")=1,SUMIFS('04_REGISTRO'!$AA$2:$AA$71,'04_REGISTRO'!$C$2:$C$71,$B22,'04_REGISTRO'!$G$2:$G$71,"MANUAL",'04_REGISTRO'!$AF$2:$AF$71,"COMPLETE"),"")</f>
        <v/>
      </c>
      <c r="O22" t="str">
        <f>IF(COUNTIFS('04_REGISTRO'!$C$2:$C$71,$B22,'04_REGISTRO'!$G$2:$G$71,"AI",'04_REGISTRO'!$AF$2:$AF$71,"COMPLETE")=1,SUMIFS('04_REGISTRO'!$AA$2:$AA$71,'04_REGISTRO'!$C$2:$C$71,$B22,'04_REGISTRO'!$G$2:$G$71,"AI",'04_REGISTRO'!$AF$2:$AF$71,"COMPLETE"),"")</f>
        <v/>
      </c>
      <c r="P22" t="str">
        <f>IF(COUNTIFS('04_REGISTRO'!$C$2:$C$71,$B22,'04_REGISTRO'!$G$2:$G$71,"AI",'04_REGISTRO'!$AF$2:$AF$71,"COMPLETE")=1,IF(COUNTIFS('04_REGISTRO'!$C$2:$C$71,$B22,'04_REGISTRO'!$G$2:$G$71,"AI",'04_REGISTRO'!$AB$2:$AB$71,"YES",'04_REGISTRO'!$AF$2:$AF$71,"COMPLETE")=1,"YES","NO"),"")</f>
        <v/>
      </c>
      <c r="Q22" t="str">
        <f t="shared" si="2"/>
        <v>MISSING_DATA</v>
      </c>
      <c r="R22" s="14" t="str">
        <f t="shared" si="3"/>
        <v/>
      </c>
    </row>
    <row r="23" spans="1:18" x14ac:dyDescent="0.25">
      <c r="A23" t="s">
        <v>368</v>
      </c>
      <c r="B23" t="s">
        <v>248</v>
      </c>
      <c r="C23" t="s">
        <v>95</v>
      </c>
      <c r="D23">
        <v>1</v>
      </c>
      <c r="E23" s="9" t="str">
        <f>'03_PLAN_7D'!D44</f>
        <v/>
      </c>
      <c r="F23" t="str">
        <f>IF(COUNTIFS('04_REGISTRO'!$C$2:$C$71,$B23,'04_REGISTRO'!$G$2:$G$71,"MANUAL",'04_REGISTRO'!$AF$2:$AF$71,"COMPLETE")=1,SUMIFS('04_REGISTRO'!$X$2:$X$71,'04_REGISTRO'!$C$2:$C$71,$B23,'04_REGISTRO'!$G$2:$G$71,"MANUAL",'04_REGISTRO'!$AF$2:$AF$71,"COMPLETE"),"")</f>
        <v/>
      </c>
      <c r="G23" t="str">
        <f>IF(COUNTIFS('04_REGISTRO'!$C$2:$C$71,$B23,'04_REGISTRO'!$G$2:$G$71,"AI",'04_REGISTRO'!$AF$2:$AF$71,"COMPLETE")=1,SUMIFS('04_REGISTRO'!$X$2:$X$71,'04_REGISTRO'!$C$2:$C$71,$B23,'04_REGISTRO'!$G$2:$G$71,"AI",'04_REGISTRO'!$AF$2:$AF$71,"COMPLETE"),"")</f>
        <v/>
      </c>
      <c r="H23" t="str">
        <f t="shared" si="0"/>
        <v/>
      </c>
      <c r="I23" s="14" t="str">
        <f t="shared" si="1"/>
        <v/>
      </c>
      <c r="J23" t="str">
        <f>IF(COUNTIFS('04_REGISTRO'!$C$2:$C$71,$B23,'04_REGISTRO'!$G$2:$G$71,"MANUAL",'04_REGISTRO'!$AF$2:$AF$71,"COMPLETE")=1,SUMIFS('04_REGISTRO'!$Y$2:$Y$71,'04_REGISTRO'!$C$2:$C$71,$B23,'04_REGISTRO'!$G$2:$G$71,"MANUAL",'04_REGISTRO'!$AF$2:$AF$71,"COMPLETE"),"")</f>
        <v/>
      </c>
      <c r="K23" t="str">
        <f>IF(COUNTIFS('04_REGISTRO'!$C$2:$C$71,$B23,'04_REGISTRO'!$G$2:$G$71,"AI",'04_REGISTRO'!$AF$2:$AF$71,"COMPLETE")=1,SUMIFS('04_REGISTRO'!$Y$2:$Y$71,'04_REGISTRO'!$C$2:$C$71,$B23,'04_REGISTRO'!$G$2:$G$71,"AI",'04_REGISTRO'!$AF$2:$AF$71,"COMPLETE"),"")</f>
        <v/>
      </c>
      <c r="L23" t="str">
        <f>IF(COUNTIFS('04_REGISTRO'!$C$2:$C$71,$B23,'04_REGISTRO'!$G$2:$G$71,"MANUAL",'04_REGISTRO'!$AF$2:$AF$71,"COMPLETE")=1,IF(COUNTIFS('04_REGISTRO'!$C$2:$C$71,$B23,'04_REGISTRO'!$G$2:$G$71,"MANUAL",'04_REGISTRO'!$Z$2:$Z$71,"YES",'04_REGISTRO'!$AF$2:$AF$71,"COMPLETE")=1,"YES","NO"),"")</f>
        <v/>
      </c>
      <c r="M23" t="str">
        <f>IF(COUNTIFS('04_REGISTRO'!$C$2:$C$71,$B23,'04_REGISTRO'!$G$2:$G$71,"AI",'04_REGISTRO'!$AF$2:$AF$71,"COMPLETE")=1,IF(COUNTIFS('04_REGISTRO'!$C$2:$C$71,$B23,'04_REGISTRO'!$G$2:$G$71,"AI",'04_REGISTRO'!$Z$2:$Z$71,"YES",'04_REGISTRO'!$AF$2:$AF$71,"COMPLETE")=1,"YES","NO"),"")</f>
        <v/>
      </c>
      <c r="N23" t="str">
        <f>IF(COUNTIFS('04_REGISTRO'!$C$2:$C$71,$B23,'04_REGISTRO'!$G$2:$G$71,"MANUAL",'04_REGISTRO'!$AF$2:$AF$71,"COMPLETE")=1,SUMIFS('04_REGISTRO'!$AA$2:$AA$71,'04_REGISTRO'!$C$2:$C$71,$B23,'04_REGISTRO'!$G$2:$G$71,"MANUAL",'04_REGISTRO'!$AF$2:$AF$71,"COMPLETE"),"")</f>
        <v/>
      </c>
      <c r="O23" t="str">
        <f>IF(COUNTIFS('04_REGISTRO'!$C$2:$C$71,$B23,'04_REGISTRO'!$G$2:$G$71,"AI",'04_REGISTRO'!$AF$2:$AF$71,"COMPLETE")=1,SUMIFS('04_REGISTRO'!$AA$2:$AA$71,'04_REGISTRO'!$C$2:$C$71,$B23,'04_REGISTRO'!$G$2:$G$71,"AI",'04_REGISTRO'!$AF$2:$AF$71,"COMPLETE"),"")</f>
        <v/>
      </c>
      <c r="P23" t="str">
        <f>IF(COUNTIFS('04_REGISTRO'!$C$2:$C$71,$B23,'04_REGISTRO'!$G$2:$G$71,"AI",'04_REGISTRO'!$AF$2:$AF$71,"COMPLETE")=1,IF(COUNTIFS('04_REGISTRO'!$C$2:$C$71,$B23,'04_REGISTRO'!$G$2:$G$71,"AI",'04_REGISTRO'!$AB$2:$AB$71,"YES",'04_REGISTRO'!$AF$2:$AF$71,"COMPLETE")=1,"YES","NO"),"")</f>
        <v/>
      </c>
      <c r="Q23" t="str">
        <f t="shared" si="2"/>
        <v>MISSING_DATA</v>
      </c>
      <c r="R23" s="14" t="str">
        <f t="shared" si="3"/>
        <v/>
      </c>
    </row>
    <row r="24" spans="1:18" x14ac:dyDescent="0.25">
      <c r="A24" t="s">
        <v>368</v>
      </c>
      <c r="B24" t="s">
        <v>254</v>
      </c>
      <c r="C24" t="s">
        <v>95</v>
      </c>
      <c r="D24">
        <v>2</v>
      </c>
      <c r="E24" s="9" t="str">
        <f>'03_PLAN_7D'!D46</f>
        <v/>
      </c>
      <c r="F24" t="str">
        <f>IF(COUNTIFS('04_REGISTRO'!$C$2:$C$71,$B24,'04_REGISTRO'!$G$2:$G$71,"MANUAL",'04_REGISTRO'!$AF$2:$AF$71,"COMPLETE")=1,SUMIFS('04_REGISTRO'!$X$2:$X$71,'04_REGISTRO'!$C$2:$C$71,$B24,'04_REGISTRO'!$G$2:$G$71,"MANUAL",'04_REGISTRO'!$AF$2:$AF$71,"COMPLETE"),"")</f>
        <v/>
      </c>
      <c r="G24" t="str">
        <f>IF(COUNTIFS('04_REGISTRO'!$C$2:$C$71,$B24,'04_REGISTRO'!$G$2:$G$71,"AI",'04_REGISTRO'!$AF$2:$AF$71,"COMPLETE")=1,SUMIFS('04_REGISTRO'!$X$2:$X$71,'04_REGISTRO'!$C$2:$C$71,$B24,'04_REGISTRO'!$G$2:$G$71,"AI",'04_REGISTRO'!$AF$2:$AF$71,"COMPLETE"),"")</f>
        <v/>
      </c>
      <c r="H24" t="str">
        <f t="shared" si="0"/>
        <v/>
      </c>
      <c r="I24" s="14" t="str">
        <f t="shared" si="1"/>
        <v/>
      </c>
      <c r="J24" t="str">
        <f>IF(COUNTIFS('04_REGISTRO'!$C$2:$C$71,$B24,'04_REGISTRO'!$G$2:$G$71,"MANUAL",'04_REGISTRO'!$AF$2:$AF$71,"COMPLETE")=1,SUMIFS('04_REGISTRO'!$Y$2:$Y$71,'04_REGISTRO'!$C$2:$C$71,$B24,'04_REGISTRO'!$G$2:$G$71,"MANUAL",'04_REGISTRO'!$AF$2:$AF$71,"COMPLETE"),"")</f>
        <v/>
      </c>
      <c r="K24" t="str">
        <f>IF(COUNTIFS('04_REGISTRO'!$C$2:$C$71,$B24,'04_REGISTRO'!$G$2:$G$71,"AI",'04_REGISTRO'!$AF$2:$AF$71,"COMPLETE")=1,SUMIFS('04_REGISTRO'!$Y$2:$Y$71,'04_REGISTRO'!$C$2:$C$71,$B24,'04_REGISTRO'!$G$2:$G$71,"AI",'04_REGISTRO'!$AF$2:$AF$71,"COMPLETE"),"")</f>
        <v/>
      </c>
      <c r="L24" t="str">
        <f>IF(COUNTIFS('04_REGISTRO'!$C$2:$C$71,$B24,'04_REGISTRO'!$G$2:$G$71,"MANUAL",'04_REGISTRO'!$AF$2:$AF$71,"COMPLETE")=1,IF(COUNTIFS('04_REGISTRO'!$C$2:$C$71,$B24,'04_REGISTRO'!$G$2:$G$71,"MANUAL",'04_REGISTRO'!$Z$2:$Z$71,"YES",'04_REGISTRO'!$AF$2:$AF$71,"COMPLETE")=1,"YES","NO"),"")</f>
        <v/>
      </c>
      <c r="M24" t="str">
        <f>IF(COUNTIFS('04_REGISTRO'!$C$2:$C$71,$B24,'04_REGISTRO'!$G$2:$G$71,"AI",'04_REGISTRO'!$AF$2:$AF$71,"COMPLETE")=1,IF(COUNTIFS('04_REGISTRO'!$C$2:$C$71,$B24,'04_REGISTRO'!$G$2:$G$71,"AI",'04_REGISTRO'!$Z$2:$Z$71,"YES",'04_REGISTRO'!$AF$2:$AF$71,"COMPLETE")=1,"YES","NO"),"")</f>
        <v/>
      </c>
      <c r="N24" t="str">
        <f>IF(COUNTIFS('04_REGISTRO'!$C$2:$C$71,$B24,'04_REGISTRO'!$G$2:$G$71,"MANUAL",'04_REGISTRO'!$AF$2:$AF$71,"COMPLETE")=1,SUMIFS('04_REGISTRO'!$AA$2:$AA$71,'04_REGISTRO'!$C$2:$C$71,$B24,'04_REGISTRO'!$G$2:$G$71,"MANUAL",'04_REGISTRO'!$AF$2:$AF$71,"COMPLETE"),"")</f>
        <v/>
      </c>
      <c r="O24" t="str">
        <f>IF(COUNTIFS('04_REGISTRO'!$C$2:$C$71,$B24,'04_REGISTRO'!$G$2:$G$71,"AI",'04_REGISTRO'!$AF$2:$AF$71,"COMPLETE")=1,SUMIFS('04_REGISTRO'!$AA$2:$AA$71,'04_REGISTRO'!$C$2:$C$71,$B24,'04_REGISTRO'!$G$2:$G$71,"AI",'04_REGISTRO'!$AF$2:$AF$71,"COMPLETE"),"")</f>
        <v/>
      </c>
      <c r="P24" t="str">
        <f>IF(COUNTIFS('04_REGISTRO'!$C$2:$C$71,$B24,'04_REGISTRO'!$G$2:$G$71,"AI",'04_REGISTRO'!$AF$2:$AF$71,"COMPLETE")=1,IF(COUNTIFS('04_REGISTRO'!$C$2:$C$71,$B24,'04_REGISTRO'!$G$2:$G$71,"AI",'04_REGISTRO'!$AB$2:$AB$71,"YES",'04_REGISTRO'!$AF$2:$AF$71,"COMPLETE")=1,"YES","NO"),"")</f>
        <v/>
      </c>
      <c r="Q24" t="str">
        <f t="shared" si="2"/>
        <v>MISSING_DATA</v>
      </c>
      <c r="R24" s="14" t="str">
        <f t="shared" si="3"/>
        <v/>
      </c>
    </row>
    <row r="25" spans="1:18" x14ac:dyDescent="0.25">
      <c r="A25" t="s">
        <v>368</v>
      </c>
      <c r="B25" t="s">
        <v>260</v>
      </c>
      <c r="C25" t="s">
        <v>95</v>
      </c>
      <c r="D25">
        <v>3</v>
      </c>
      <c r="E25" s="9" t="str">
        <f>'03_PLAN_7D'!D48</f>
        <v/>
      </c>
      <c r="F25" t="str">
        <f>IF(COUNTIFS('04_REGISTRO'!$C$2:$C$71,$B25,'04_REGISTRO'!$G$2:$G$71,"MANUAL",'04_REGISTRO'!$AF$2:$AF$71,"COMPLETE")=1,SUMIFS('04_REGISTRO'!$X$2:$X$71,'04_REGISTRO'!$C$2:$C$71,$B25,'04_REGISTRO'!$G$2:$G$71,"MANUAL",'04_REGISTRO'!$AF$2:$AF$71,"COMPLETE"),"")</f>
        <v/>
      </c>
      <c r="G25" t="str">
        <f>IF(COUNTIFS('04_REGISTRO'!$C$2:$C$71,$B25,'04_REGISTRO'!$G$2:$G$71,"AI",'04_REGISTRO'!$AF$2:$AF$71,"COMPLETE")=1,SUMIFS('04_REGISTRO'!$X$2:$X$71,'04_REGISTRO'!$C$2:$C$71,$B25,'04_REGISTRO'!$G$2:$G$71,"AI",'04_REGISTRO'!$AF$2:$AF$71,"COMPLETE"),"")</f>
        <v/>
      </c>
      <c r="H25" t="str">
        <f t="shared" si="0"/>
        <v/>
      </c>
      <c r="I25" s="14" t="str">
        <f t="shared" si="1"/>
        <v/>
      </c>
      <c r="J25" t="str">
        <f>IF(COUNTIFS('04_REGISTRO'!$C$2:$C$71,$B25,'04_REGISTRO'!$G$2:$G$71,"MANUAL",'04_REGISTRO'!$AF$2:$AF$71,"COMPLETE")=1,SUMIFS('04_REGISTRO'!$Y$2:$Y$71,'04_REGISTRO'!$C$2:$C$71,$B25,'04_REGISTRO'!$G$2:$G$71,"MANUAL",'04_REGISTRO'!$AF$2:$AF$71,"COMPLETE"),"")</f>
        <v/>
      </c>
      <c r="K25" t="str">
        <f>IF(COUNTIFS('04_REGISTRO'!$C$2:$C$71,$B25,'04_REGISTRO'!$G$2:$G$71,"AI",'04_REGISTRO'!$AF$2:$AF$71,"COMPLETE")=1,SUMIFS('04_REGISTRO'!$Y$2:$Y$71,'04_REGISTRO'!$C$2:$C$71,$B25,'04_REGISTRO'!$G$2:$G$71,"AI",'04_REGISTRO'!$AF$2:$AF$71,"COMPLETE"),"")</f>
        <v/>
      </c>
      <c r="L25" t="str">
        <f>IF(COUNTIFS('04_REGISTRO'!$C$2:$C$71,$B25,'04_REGISTRO'!$G$2:$G$71,"MANUAL",'04_REGISTRO'!$AF$2:$AF$71,"COMPLETE")=1,IF(COUNTIFS('04_REGISTRO'!$C$2:$C$71,$B25,'04_REGISTRO'!$G$2:$G$71,"MANUAL",'04_REGISTRO'!$Z$2:$Z$71,"YES",'04_REGISTRO'!$AF$2:$AF$71,"COMPLETE")=1,"YES","NO"),"")</f>
        <v/>
      </c>
      <c r="M25" t="str">
        <f>IF(COUNTIFS('04_REGISTRO'!$C$2:$C$71,$B25,'04_REGISTRO'!$G$2:$G$71,"AI",'04_REGISTRO'!$AF$2:$AF$71,"COMPLETE")=1,IF(COUNTIFS('04_REGISTRO'!$C$2:$C$71,$B25,'04_REGISTRO'!$G$2:$G$71,"AI",'04_REGISTRO'!$Z$2:$Z$71,"YES",'04_REGISTRO'!$AF$2:$AF$71,"COMPLETE")=1,"YES","NO"),"")</f>
        <v/>
      </c>
      <c r="N25" t="str">
        <f>IF(COUNTIFS('04_REGISTRO'!$C$2:$C$71,$B25,'04_REGISTRO'!$G$2:$G$71,"MANUAL",'04_REGISTRO'!$AF$2:$AF$71,"COMPLETE")=1,SUMIFS('04_REGISTRO'!$AA$2:$AA$71,'04_REGISTRO'!$C$2:$C$71,$B25,'04_REGISTRO'!$G$2:$G$71,"MANUAL",'04_REGISTRO'!$AF$2:$AF$71,"COMPLETE"),"")</f>
        <v/>
      </c>
      <c r="O25" t="str">
        <f>IF(COUNTIFS('04_REGISTRO'!$C$2:$C$71,$B25,'04_REGISTRO'!$G$2:$G$71,"AI",'04_REGISTRO'!$AF$2:$AF$71,"COMPLETE")=1,SUMIFS('04_REGISTRO'!$AA$2:$AA$71,'04_REGISTRO'!$C$2:$C$71,$B25,'04_REGISTRO'!$G$2:$G$71,"AI",'04_REGISTRO'!$AF$2:$AF$71,"COMPLETE"),"")</f>
        <v/>
      </c>
      <c r="P25" t="str">
        <f>IF(COUNTIFS('04_REGISTRO'!$C$2:$C$71,$B25,'04_REGISTRO'!$G$2:$G$71,"AI",'04_REGISTRO'!$AF$2:$AF$71,"COMPLETE")=1,IF(COUNTIFS('04_REGISTRO'!$C$2:$C$71,$B25,'04_REGISTRO'!$G$2:$G$71,"AI",'04_REGISTRO'!$AB$2:$AB$71,"YES",'04_REGISTRO'!$AF$2:$AF$71,"COMPLETE")=1,"YES","NO"),"")</f>
        <v/>
      </c>
      <c r="Q25" t="str">
        <f t="shared" si="2"/>
        <v>MISSING_DATA</v>
      </c>
      <c r="R25" s="14" t="str">
        <f t="shared" si="3"/>
        <v/>
      </c>
    </row>
    <row r="26" spans="1:18" x14ac:dyDescent="0.25">
      <c r="A26" t="s">
        <v>368</v>
      </c>
      <c r="B26" t="s">
        <v>266</v>
      </c>
      <c r="C26" t="s">
        <v>95</v>
      </c>
      <c r="D26">
        <v>4</v>
      </c>
      <c r="E26" s="9" t="str">
        <f>'03_PLAN_7D'!D50</f>
        <v/>
      </c>
      <c r="F26" t="str">
        <f>IF(COUNTIFS('04_REGISTRO'!$C$2:$C$71,$B26,'04_REGISTRO'!$G$2:$G$71,"MANUAL",'04_REGISTRO'!$AF$2:$AF$71,"COMPLETE")=1,SUMIFS('04_REGISTRO'!$X$2:$X$71,'04_REGISTRO'!$C$2:$C$71,$B26,'04_REGISTRO'!$G$2:$G$71,"MANUAL",'04_REGISTRO'!$AF$2:$AF$71,"COMPLETE"),"")</f>
        <v/>
      </c>
      <c r="G26" t="str">
        <f>IF(COUNTIFS('04_REGISTRO'!$C$2:$C$71,$B26,'04_REGISTRO'!$G$2:$G$71,"AI",'04_REGISTRO'!$AF$2:$AF$71,"COMPLETE")=1,SUMIFS('04_REGISTRO'!$X$2:$X$71,'04_REGISTRO'!$C$2:$C$71,$B26,'04_REGISTRO'!$G$2:$G$71,"AI",'04_REGISTRO'!$AF$2:$AF$71,"COMPLETE"),"")</f>
        <v/>
      </c>
      <c r="H26" t="str">
        <f t="shared" si="0"/>
        <v/>
      </c>
      <c r="I26" s="14" t="str">
        <f t="shared" si="1"/>
        <v/>
      </c>
      <c r="J26" t="str">
        <f>IF(COUNTIFS('04_REGISTRO'!$C$2:$C$71,$B26,'04_REGISTRO'!$G$2:$G$71,"MANUAL",'04_REGISTRO'!$AF$2:$AF$71,"COMPLETE")=1,SUMIFS('04_REGISTRO'!$Y$2:$Y$71,'04_REGISTRO'!$C$2:$C$71,$B26,'04_REGISTRO'!$G$2:$G$71,"MANUAL",'04_REGISTRO'!$AF$2:$AF$71,"COMPLETE"),"")</f>
        <v/>
      </c>
      <c r="K26" t="str">
        <f>IF(COUNTIFS('04_REGISTRO'!$C$2:$C$71,$B26,'04_REGISTRO'!$G$2:$G$71,"AI",'04_REGISTRO'!$AF$2:$AF$71,"COMPLETE")=1,SUMIFS('04_REGISTRO'!$Y$2:$Y$71,'04_REGISTRO'!$C$2:$C$71,$B26,'04_REGISTRO'!$G$2:$G$71,"AI",'04_REGISTRO'!$AF$2:$AF$71,"COMPLETE"),"")</f>
        <v/>
      </c>
      <c r="L26" t="str">
        <f>IF(COUNTIFS('04_REGISTRO'!$C$2:$C$71,$B26,'04_REGISTRO'!$G$2:$G$71,"MANUAL",'04_REGISTRO'!$AF$2:$AF$71,"COMPLETE")=1,IF(COUNTIFS('04_REGISTRO'!$C$2:$C$71,$B26,'04_REGISTRO'!$G$2:$G$71,"MANUAL",'04_REGISTRO'!$Z$2:$Z$71,"YES",'04_REGISTRO'!$AF$2:$AF$71,"COMPLETE")=1,"YES","NO"),"")</f>
        <v/>
      </c>
      <c r="M26" t="str">
        <f>IF(COUNTIFS('04_REGISTRO'!$C$2:$C$71,$B26,'04_REGISTRO'!$G$2:$G$71,"AI",'04_REGISTRO'!$AF$2:$AF$71,"COMPLETE")=1,IF(COUNTIFS('04_REGISTRO'!$C$2:$C$71,$B26,'04_REGISTRO'!$G$2:$G$71,"AI",'04_REGISTRO'!$Z$2:$Z$71,"YES",'04_REGISTRO'!$AF$2:$AF$71,"COMPLETE")=1,"YES","NO"),"")</f>
        <v/>
      </c>
      <c r="N26" t="str">
        <f>IF(COUNTIFS('04_REGISTRO'!$C$2:$C$71,$B26,'04_REGISTRO'!$G$2:$G$71,"MANUAL",'04_REGISTRO'!$AF$2:$AF$71,"COMPLETE")=1,SUMIFS('04_REGISTRO'!$AA$2:$AA$71,'04_REGISTRO'!$C$2:$C$71,$B26,'04_REGISTRO'!$G$2:$G$71,"MANUAL",'04_REGISTRO'!$AF$2:$AF$71,"COMPLETE"),"")</f>
        <v/>
      </c>
      <c r="O26" t="str">
        <f>IF(COUNTIFS('04_REGISTRO'!$C$2:$C$71,$B26,'04_REGISTRO'!$G$2:$G$71,"AI",'04_REGISTRO'!$AF$2:$AF$71,"COMPLETE")=1,SUMIFS('04_REGISTRO'!$AA$2:$AA$71,'04_REGISTRO'!$C$2:$C$71,$B26,'04_REGISTRO'!$G$2:$G$71,"AI",'04_REGISTRO'!$AF$2:$AF$71,"COMPLETE"),"")</f>
        <v/>
      </c>
      <c r="P26" t="str">
        <f>IF(COUNTIFS('04_REGISTRO'!$C$2:$C$71,$B26,'04_REGISTRO'!$G$2:$G$71,"AI",'04_REGISTRO'!$AF$2:$AF$71,"COMPLETE")=1,IF(COUNTIFS('04_REGISTRO'!$C$2:$C$71,$B26,'04_REGISTRO'!$G$2:$G$71,"AI",'04_REGISTRO'!$AB$2:$AB$71,"YES",'04_REGISTRO'!$AF$2:$AF$71,"COMPLETE")=1,"YES","NO"),"")</f>
        <v/>
      </c>
      <c r="Q26" t="str">
        <f t="shared" si="2"/>
        <v>MISSING_DATA</v>
      </c>
      <c r="R26" s="14" t="str">
        <f t="shared" si="3"/>
        <v/>
      </c>
    </row>
    <row r="27" spans="1:18" x14ac:dyDescent="0.25">
      <c r="A27" t="s">
        <v>368</v>
      </c>
      <c r="B27" t="s">
        <v>272</v>
      </c>
      <c r="C27" t="s">
        <v>95</v>
      </c>
      <c r="D27">
        <v>5</v>
      </c>
      <c r="E27" s="9" t="str">
        <f>'03_PLAN_7D'!D52</f>
        <v/>
      </c>
      <c r="F27" t="str">
        <f>IF(COUNTIFS('04_REGISTRO'!$C$2:$C$71,$B27,'04_REGISTRO'!$G$2:$G$71,"MANUAL",'04_REGISTRO'!$AF$2:$AF$71,"COMPLETE")=1,SUMIFS('04_REGISTRO'!$X$2:$X$71,'04_REGISTRO'!$C$2:$C$71,$B27,'04_REGISTRO'!$G$2:$G$71,"MANUAL",'04_REGISTRO'!$AF$2:$AF$71,"COMPLETE"),"")</f>
        <v/>
      </c>
      <c r="G27" t="str">
        <f>IF(COUNTIFS('04_REGISTRO'!$C$2:$C$71,$B27,'04_REGISTRO'!$G$2:$G$71,"AI",'04_REGISTRO'!$AF$2:$AF$71,"COMPLETE")=1,SUMIFS('04_REGISTRO'!$X$2:$X$71,'04_REGISTRO'!$C$2:$C$71,$B27,'04_REGISTRO'!$G$2:$G$71,"AI",'04_REGISTRO'!$AF$2:$AF$71,"COMPLETE"),"")</f>
        <v/>
      </c>
      <c r="H27" t="str">
        <f t="shared" si="0"/>
        <v/>
      </c>
      <c r="I27" s="14" t="str">
        <f t="shared" si="1"/>
        <v/>
      </c>
      <c r="J27" t="str">
        <f>IF(COUNTIFS('04_REGISTRO'!$C$2:$C$71,$B27,'04_REGISTRO'!$G$2:$G$71,"MANUAL",'04_REGISTRO'!$AF$2:$AF$71,"COMPLETE")=1,SUMIFS('04_REGISTRO'!$Y$2:$Y$71,'04_REGISTRO'!$C$2:$C$71,$B27,'04_REGISTRO'!$G$2:$G$71,"MANUAL",'04_REGISTRO'!$AF$2:$AF$71,"COMPLETE"),"")</f>
        <v/>
      </c>
      <c r="K27" t="str">
        <f>IF(COUNTIFS('04_REGISTRO'!$C$2:$C$71,$B27,'04_REGISTRO'!$G$2:$G$71,"AI",'04_REGISTRO'!$AF$2:$AF$71,"COMPLETE")=1,SUMIFS('04_REGISTRO'!$Y$2:$Y$71,'04_REGISTRO'!$C$2:$C$71,$B27,'04_REGISTRO'!$G$2:$G$71,"AI",'04_REGISTRO'!$AF$2:$AF$71,"COMPLETE"),"")</f>
        <v/>
      </c>
      <c r="L27" t="str">
        <f>IF(COUNTIFS('04_REGISTRO'!$C$2:$C$71,$B27,'04_REGISTRO'!$G$2:$G$71,"MANUAL",'04_REGISTRO'!$AF$2:$AF$71,"COMPLETE")=1,IF(COUNTIFS('04_REGISTRO'!$C$2:$C$71,$B27,'04_REGISTRO'!$G$2:$G$71,"MANUAL",'04_REGISTRO'!$Z$2:$Z$71,"YES",'04_REGISTRO'!$AF$2:$AF$71,"COMPLETE")=1,"YES","NO"),"")</f>
        <v/>
      </c>
      <c r="M27" t="str">
        <f>IF(COUNTIFS('04_REGISTRO'!$C$2:$C$71,$B27,'04_REGISTRO'!$G$2:$G$71,"AI",'04_REGISTRO'!$AF$2:$AF$71,"COMPLETE")=1,IF(COUNTIFS('04_REGISTRO'!$C$2:$C$71,$B27,'04_REGISTRO'!$G$2:$G$71,"AI",'04_REGISTRO'!$Z$2:$Z$71,"YES",'04_REGISTRO'!$AF$2:$AF$71,"COMPLETE")=1,"YES","NO"),"")</f>
        <v/>
      </c>
      <c r="N27" t="str">
        <f>IF(COUNTIFS('04_REGISTRO'!$C$2:$C$71,$B27,'04_REGISTRO'!$G$2:$G$71,"MANUAL",'04_REGISTRO'!$AF$2:$AF$71,"COMPLETE")=1,SUMIFS('04_REGISTRO'!$AA$2:$AA$71,'04_REGISTRO'!$C$2:$C$71,$B27,'04_REGISTRO'!$G$2:$G$71,"MANUAL",'04_REGISTRO'!$AF$2:$AF$71,"COMPLETE"),"")</f>
        <v/>
      </c>
      <c r="O27" t="str">
        <f>IF(COUNTIFS('04_REGISTRO'!$C$2:$C$71,$B27,'04_REGISTRO'!$G$2:$G$71,"AI",'04_REGISTRO'!$AF$2:$AF$71,"COMPLETE")=1,SUMIFS('04_REGISTRO'!$AA$2:$AA$71,'04_REGISTRO'!$C$2:$C$71,$B27,'04_REGISTRO'!$G$2:$G$71,"AI",'04_REGISTRO'!$AF$2:$AF$71,"COMPLETE"),"")</f>
        <v/>
      </c>
      <c r="P27" t="str">
        <f>IF(COUNTIFS('04_REGISTRO'!$C$2:$C$71,$B27,'04_REGISTRO'!$G$2:$G$71,"AI",'04_REGISTRO'!$AF$2:$AF$71,"COMPLETE")=1,IF(COUNTIFS('04_REGISTRO'!$C$2:$C$71,$B27,'04_REGISTRO'!$G$2:$G$71,"AI",'04_REGISTRO'!$AB$2:$AB$71,"YES",'04_REGISTRO'!$AF$2:$AF$71,"COMPLETE")=1,"YES","NO"),"")</f>
        <v/>
      </c>
      <c r="Q27" t="str">
        <f t="shared" si="2"/>
        <v>MISSING_DATA</v>
      </c>
      <c r="R27" s="14" t="str">
        <f t="shared" si="3"/>
        <v/>
      </c>
    </row>
    <row r="28" spans="1:18" x14ac:dyDescent="0.25">
      <c r="A28" t="s">
        <v>368</v>
      </c>
      <c r="B28" t="s">
        <v>278</v>
      </c>
      <c r="C28" t="s">
        <v>95</v>
      </c>
      <c r="D28">
        <v>6</v>
      </c>
      <c r="E28" s="9" t="str">
        <f>'03_PLAN_7D'!D54</f>
        <v/>
      </c>
      <c r="F28" t="str">
        <f>IF(COUNTIFS('04_REGISTRO'!$C$2:$C$71,$B28,'04_REGISTRO'!$G$2:$G$71,"MANUAL",'04_REGISTRO'!$AF$2:$AF$71,"COMPLETE")=1,SUMIFS('04_REGISTRO'!$X$2:$X$71,'04_REGISTRO'!$C$2:$C$71,$B28,'04_REGISTRO'!$G$2:$G$71,"MANUAL",'04_REGISTRO'!$AF$2:$AF$71,"COMPLETE"),"")</f>
        <v/>
      </c>
      <c r="G28" t="str">
        <f>IF(COUNTIFS('04_REGISTRO'!$C$2:$C$71,$B28,'04_REGISTRO'!$G$2:$G$71,"AI",'04_REGISTRO'!$AF$2:$AF$71,"COMPLETE")=1,SUMIFS('04_REGISTRO'!$X$2:$X$71,'04_REGISTRO'!$C$2:$C$71,$B28,'04_REGISTRO'!$G$2:$G$71,"AI",'04_REGISTRO'!$AF$2:$AF$71,"COMPLETE"),"")</f>
        <v/>
      </c>
      <c r="H28" t="str">
        <f t="shared" si="0"/>
        <v/>
      </c>
      <c r="I28" s="14" t="str">
        <f t="shared" si="1"/>
        <v/>
      </c>
      <c r="J28" t="str">
        <f>IF(COUNTIFS('04_REGISTRO'!$C$2:$C$71,$B28,'04_REGISTRO'!$G$2:$G$71,"MANUAL",'04_REGISTRO'!$AF$2:$AF$71,"COMPLETE")=1,SUMIFS('04_REGISTRO'!$Y$2:$Y$71,'04_REGISTRO'!$C$2:$C$71,$B28,'04_REGISTRO'!$G$2:$G$71,"MANUAL",'04_REGISTRO'!$AF$2:$AF$71,"COMPLETE"),"")</f>
        <v/>
      </c>
      <c r="K28" t="str">
        <f>IF(COUNTIFS('04_REGISTRO'!$C$2:$C$71,$B28,'04_REGISTRO'!$G$2:$G$71,"AI",'04_REGISTRO'!$AF$2:$AF$71,"COMPLETE")=1,SUMIFS('04_REGISTRO'!$Y$2:$Y$71,'04_REGISTRO'!$C$2:$C$71,$B28,'04_REGISTRO'!$G$2:$G$71,"AI",'04_REGISTRO'!$AF$2:$AF$71,"COMPLETE"),"")</f>
        <v/>
      </c>
      <c r="L28" t="str">
        <f>IF(COUNTIFS('04_REGISTRO'!$C$2:$C$71,$B28,'04_REGISTRO'!$G$2:$G$71,"MANUAL",'04_REGISTRO'!$AF$2:$AF$71,"COMPLETE")=1,IF(COUNTIFS('04_REGISTRO'!$C$2:$C$71,$B28,'04_REGISTRO'!$G$2:$G$71,"MANUAL",'04_REGISTRO'!$Z$2:$Z$71,"YES",'04_REGISTRO'!$AF$2:$AF$71,"COMPLETE")=1,"YES","NO"),"")</f>
        <v/>
      </c>
      <c r="M28" t="str">
        <f>IF(COUNTIFS('04_REGISTRO'!$C$2:$C$71,$B28,'04_REGISTRO'!$G$2:$G$71,"AI",'04_REGISTRO'!$AF$2:$AF$71,"COMPLETE")=1,IF(COUNTIFS('04_REGISTRO'!$C$2:$C$71,$B28,'04_REGISTRO'!$G$2:$G$71,"AI",'04_REGISTRO'!$Z$2:$Z$71,"YES",'04_REGISTRO'!$AF$2:$AF$71,"COMPLETE")=1,"YES","NO"),"")</f>
        <v/>
      </c>
      <c r="N28" t="str">
        <f>IF(COUNTIFS('04_REGISTRO'!$C$2:$C$71,$B28,'04_REGISTRO'!$G$2:$G$71,"MANUAL",'04_REGISTRO'!$AF$2:$AF$71,"COMPLETE")=1,SUMIFS('04_REGISTRO'!$AA$2:$AA$71,'04_REGISTRO'!$C$2:$C$71,$B28,'04_REGISTRO'!$G$2:$G$71,"MANUAL",'04_REGISTRO'!$AF$2:$AF$71,"COMPLETE"),"")</f>
        <v/>
      </c>
      <c r="O28" t="str">
        <f>IF(COUNTIFS('04_REGISTRO'!$C$2:$C$71,$B28,'04_REGISTRO'!$G$2:$G$71,"AI",'04_REGISTRO'!$AF$2:$AF$71,"COMPLETE")=1,SUMIFS('04_REGISTRO'!$AA$2:$AA$71,'04_REGISTRO'!$C$2:$C$71,$B28,'04_REGISTRO'!$G$2:$G$71,"AI",'04_REGISTRO'!$AF$2:$AF$71,"COMPLETE"),"")</f>
        <v/>
      </c>
      <c r="P28" t="str">
        <f>IF(COUNTIFS('04_REGISTRO'!$C$2:$C$71,$B28,'04_REGISTRO'!$G$2:$G$71,"AI",'04_REGISTRO'!$AF$2:$AF$71,"COMPLETE")=1,IF(COUNTIFS('04_REGISTRO'!$C$2:$C$71,$B28,'04_REGISTRO'!$G$2:$G$71,"AI",'04_REGISTRO'!$AB$2:$AB$71,"YES",'04_REGISTRO'!$AF$2:$AF$71,"COMPLETE")=1,"YES","NO"),"")</f>
        <v/>
      </c>
      <c r="Q28" t="str">
        <f t="shared" si="2"/>
        <v>MISSING_DATA</v>
      </c>
      <c r="R28" s="14" t="str">
        <f t="shared" si="3"/>
        <v/>
      </c>
    </row>
    <row r="29" spans="1:18" x14ac:dyDescent="0.25">
      <c r="A29" t="s">
        <v>368</v>
      </c>
      <c r="B29" t="s">
        <v>284</v>
      </c>
      <c r="C29" t="s">
        <v>95</v>
      </c>
      <c r="D29">
        <v>7</v>
      </c>
      <c r="E29" s="9" t="str">
        <f>'03_PLAN_7D'!D56</f>
        <v/>
      </c>
      <c r="F29" t="str">
        <f>IF(COUNTIFS('04_REGISTRO'!$C$2:$C$71,$B29,'04_REGISTRO'!$G$2:$G$71,"MANUAL",'04_REGISTRO'!$AF$2:$AF$71,"COMPLETE")=1,SUMIFS('04_REGISTRO'!$X$2:$X$71,'04_REGISTRO'!$C$2:$C$71,$B29,'04_REGISTRO'!$G$2:$G$71,"MANUAL",'04_REGISTRO'!$AF$2:$AF$71,"COMPLETE"),"")</f>
        <v/>
      </c>
      <c r="G29" t="str">
        <f>IF(COUNTIFS('04_REGISTRO'!$C$2:$C$71,$B29,'04_REGISTRO'!$G$2:$G$71,"AI",'04_REGISTRO'!$AF$2:$AF$71,"COMPLETE")=1,SUMIFS('04_REGISTRO'!$X$2:$X$71,'04_REGISTRO'!$C$2:$C$71,$B29,'04_REGISTRO'!$G$2:$G$71,"AI",'04_REGISTRO'!$AF$2:$AF$71,"COMPLETE"),"")</f>
        <v/>
      </c>
      <c r="H29" t="str">
        <f t="shared" si="0"/>
        <v/>
      </c>
      <c r="I29" s="14" t="str">
        <f t="shared" si="1"/>
        <v/>
      </c>
      <c r="J29" t="str">
        <f>IF(COUNTIFS('04_REGISTRO'!$C$2:$C$71,$B29,'04_REGISTRO'!$G$2:$G$71,"MANUAL",'04_REGISTRO'!$AF$2:$AF$71,"COMPLETE")=1,SUMIFS('04_REGISTRO'!$Y$2:$Y$71,'04_REGISTRO'!$C$2:$C$71,$B29,'04_REGISTRO'!$G$2:$G$71,"MANUAL",'04_REGISTRO'!$AF$2:$AF$71,"COMPLETE"),"")</f>
        <v/>
      </c>
      <c r="K29" t="str">
        <f>IF(COUNTIFS('04_REGISTRO'!$C$2:$C$71,$B29,'04_REGISTRO'!$G$2:$G$71,"AI",'04_REGISTRO'!$AF$2:$AF$71,"COMPLETE")=1,SUMIFS('04_REGISTRO'!$Y$2:$Y$71,'04_REGISTRO'!$C$2:$C$71,$B29,'04_REGISTRO'!$G$2:$G$71,"AI",'04_REGISTRO'!$AF$2:$AF$71,"COMPLETE"),"")</f>
        <v/>
      </c>
      <c r="L29" t="str">
        <f>IF(COUNTIFS('04_REGISTRO'!$C$2:$C$71,$B29,'04_REGISTRO'!$G$2:$G$71,"MANUAL",'04_REGISTRO'!$AF$2:$AF$71,"COMPLETE")=1,IF(COUNTIFS('04_REGISTRO'!$C$2:$C$71,$B29,'04_REGISTRO'!$G$2:$G$71,"MANUAL",'04_REGISTRO'!$Z$2:$Z$71,"YES",'04_REGISTRO'!$AF$2:$AF$71,"COMPLETE")=1,"YES","NO"),"")</f>
        <v/>
      </c>
      <c r="M29" t="str">
        <f>IF(COUNTIFS('04_REGISTRO'!$C$2:$C$71,$B29,'04_REGISTRO'!$G$2:$G$71,"AI",'04_REGISTRO'!$AF$2:$AF$71,"COMPLETE")=1,IF(COUNTIFS('04_REGISTRO'!$C$2:$C$71,$B29,'04_REGISTRO'!$G$2:$G$71,"AI",'04_REGISTRO'!$Z$2:$Z$71,"YES",'04_REGISTRO'!$AF$2:$AF$71,"COMPLETE")=1,"YES","NO"),"")</f>
        <v/>
      </c>
      <c r="N29" t="str">
        <f>IF(COUNTIFS('04_REGISTRO'!$C$2:$C$71,$B29,'04_REGISTRO'!$G$2:$G$71,"MANUAL",'04_REGISTRO'!$AF$2:$AF$71,"COMPLETE")=1,SUMIFS('04_REGISTRO'!$AA$2:$AA$71,'04_REGISTRO'!$C$2:$C$71,$B29,'04_REGISTRO'!$G$2:$G$71,"MANUAL",'04_REGISTRO'!$AF$2:$AF$71,"COMPLETE"),"")</f>
        <v/>
      </c>
      <c r="O29" t="str">
        <f>IF(COUNTIFS('04_REGISTRO'!$C$2:$C$71,$B29,'04_REGISTRO'!$G$2:$G$71,"AI",'04_REGISTRO'!$AF$2:$AF$71,"COMPLETE")=1,SUMIFS('04_REGISTRO'!$AA$2:$AA$71,'04_REGISTRO'!$C$2:$C$71,$B29,'04_REGISTRO'!$G$2:$G$71,"AI",'04_REGISTRO'!$AF$2:$AF$71,"COMPLETE"),"")</f>
        <v/>
      </c>
      <c r="P29" t="str">
        <f>IF(COUNTIFS('04_REGISTRO'!$C$2:$C$71,$B29,'04_REGISTRO'!$G$2:$G$71,"AI",'04_REGISTRO'!$AF$2:$AF$71,"COMPLETE")=1,IF(COUNTIFS('04_REGISTRO'!$C$2:$C$71,$B29,'04_REGISTRO'!$G$2:$G$71,"AI",'04_REGISTRO'!$AB$2:$AB$71,"YES",'04_REGISTRO'!$AF$2:$AF$71,"COMPLETE")=1,"YES","NO"),"")</f>
        <v/>
      </c>
      <c r="Q29" t="str">
        <f t="shared" si="2"/>
        <v>MISSING_DATA</v>
      </c>
      <c r="R29" s="14" t="str">
        <f t="shared" si="3"/>
        <v/>
      </c>
    </row>
    <row r="30" spans="1:18" x14ac:dyDescent="0.25">
      <c r="A30" t="s">
        <v>368</v>
      </c>
      <c r="B30" t="s">
        <v>290</v>
      </c>
      <c r="C30" t="s">
        <v>103</v>
      </c>
      <c r="D30">
        <v>1</v>
      </c>
      <c r="E30" s="9" t="str">
        <f>'03_PLAN_7D'!D58</f>
        <v/>
      </c>
      <c r="F30" t="str">
        <f>IF(COUNTIFS('04_REGISTRO'!$C$2:$C$71,$B30,'04_REGISTRO'!$G$2:$G$71,"MANUAL",'04_REGISTRO'!$AF$2:$AF$71,"COMPLETE")=1,SUMIFS('04_REGISTRO'!$X$2:$X$71,'04_REGISTRO'!$C$2:$C$71,$B30,'04_REGISTRO'!$G$2:$G$71,"MANUAL",'04_REGISTRO'!$AF$2:$AF$71,"COMPLETE"),"")</f>
        <v/>
      </c>
      <c r="G30" t="str">
        <f>IF(COUNTIFS('04_REGISTRO'!$C$2:$C$71,$B30,'04_REGISTRO'!$G$2:$G$71,"AI",'04_REGISTRO'!$AF$2:$AF$71,"COMPLETE")=1,SUMIFS('04_REGISTRO'!$X$2:$X$71,'04_REGISTRO'!$C$2:$C$71,$B30,'04_REGISTRO'!$G$2:$G$71,"AI",'04_REGISTRO'!$AF$2:$AF$71,"COMPLETE"),"")</f>
        <v/>
      </c>
      <c r="H30" t="str">
        <f t="shared" si="0"/>
        <v/>
      </c>
      <c r="I30" s="14" t="str">
        <f t="shared" si="1"/>
        <v/>
      </c>
      <c r="J30" t="str">
        <f>IF(COUNTIFS('04_REGISTRO'!$C$2:$C$71,$B30,'04_REGISTRO'!$G$2:$G$71,"MANUAL",'04_REGISTRO'!$AF$2:$AF$71,"COMPLETE")=1,SUMIFS('04_REGISTRO'!$Y$2:$Y$71,'04_REGISTRO'!$C$2:$C$71,$B30,'04_REGISTRO'!$G$2:$G$71,"MANUAL",'04_REGISTRO'!$AF$2:$AF$71,"COMPLETE"),"")</f>
        <v/>
      </c>
      <c r="K30" t="str">
        <f>IF(COUNTIFS('04_REGISTRO'!$C$2:$C$71,$B30,'04_REGISTRO'!$G$2:$G$71,"AI",'04_REGISTRO'!$AF$2:$AF$71,"COMPLETE")=1,SUMIFS('04_REGISTRO'!$Y$2:$Y$71,'04_REGISTRO'!$C$2:$C$71,$B30,'04_REGISTRO'!$G$2:$G$71,"AI",'04_REGISTRO'!$AF$2:$AF$71,"COMPLETE"),"")</f>
        <v/>
      </c>
      <c r="L30" t="str">
        <f>IF(COUNTIFS('04_REGISTRO'!$C$2:$C$71,$B30,'04_REGISTRO'!$G$2:$G$71,"MANUAL",'04_REGISTRO'!$AF$2:$AF$71,"COMPLETE")=1,IF(COUNTIFS('04_REGISTRO'!$C$2:$C$71,$B30,'04_REGISTRO'!$G$2:$G$71,"MANUAL",'04_REGISTRO'!$Z$2:$Z$71,"YES",'04_REGISTRO'!$AF$2:$AF$71,"COMPLETE")=1,"YES","NO"),"")</f>
        <v/>
      </c>
      <c r="M30" t="str">
        <f>IF(COUNTIFS('04_REGISTRO'!$C$2:$C$71,$B30,'04_REGISTRO'!$G$2:$G$71,"AI",'04_REGISTRO'!$AF$2:$AF$71,"COMPLETE")=1,IF(COUNTIFS('04_REGISTRO'!$C$2:$C$71,$B30,'04_REGISTRO'!$G$2:$G$71,"AI",'04_REGISTRO'!$Z$2:$Z$71,"YES",'04_REGISTRO'!$AF$2:$AF$71,"COMPLETE")=1,"YES","NO"),"")</f>
        <v/>
      </c>
      <c r="N30" t="str">
        <f>IF(COUNTIFS('04_REGISTRO'!$C$2:$C$71,$B30,'04_REGISTRO'!$G$2:$G$71,"MANUAL",'04_REGISTRO'!$AF$2:$AF$71,"COMPLETE")=1,SUMIFS('04_REGISTRO'!$AA$2:$AA$71,'04_REGISTRO'!$C$2:$C$71,$B30,'04_REGISTRO'!$G$2:$G$71,"MANUAL",'04_REGISTRO'!$AF$2:$AF$71,"COMPLETE"),"")</f>
        <v/>
      </c>
      <c r="O30" t="str">
        <f>IF(COUNTIFS('04_REGISTRO'!$C$2:$C$71,$B30,'04_REGISTRO'!$G$2:$G$71,"AI",'04_REGISTRO'!$AF$2:$AF$71,"COMPLETE")=1,SUMIFS('04_REGISTRO'!$AA$2:$AA$71,'04_REGISTRO'!$C$2:$C$71,$B30,'04_REGISTRO'!$G$2:$G$71,"AI",'04_REGISTRO'!$AF$2:$AF$71,"COMPLETE"),"")</f>
        <v/>
      </c>
      <c r="P30" t="str">
        <f>IF(COUNTIFS('04_REGISTRO'!$C$2:$C$71,$B30,'04_REGISTRO'!$G$2:$G$71,"AI",'04_REGISTRO'!$AF$2:$AF$71,"COMPLETE")=1,IF(COUNTIFS('04_REGISTRO'!$C$2:$C$71,$B30,'04_REGISTRO'!$G$2:$G$71,"AI",'04_REGISTRO'!$AB$2:$AB$71,"YES",'04_REGISTRO'!$AF$2:$AF$71,"COMPLETE")=1,"YES","NO"),"")</f>
        <v/>
      </c>
      <c r="Q30" t="str">
        <f t="shared" si="2"/>
        <v>MISSING_DATA</v>
      </c>
      <c r="R30" s="14" t="str">
        <f t="shared" si="3"/>
        <v/>
      </c>
    </row>
    <row r="31" spans="1:18" x14ac:dyDescent="0.25">
      <c r="A31" t="s">
        <v>368</v>
      </c>
      <c r="B31" t="s">
        <v>296</v>
      </c>
      <c r="C31" t="s">
        <v>103</v>
      </c>
      <c r="D31">
        <v>2</v>
      </c>
      <c r="E31" s="9" t="str">
        <f>'03_PLAN_7D'!D60</f>
        <v/>
      </c>
      <c r="F31" t="str">
        <f>IF(COUNTIFS('04_REGISTRO'!$C$2:$C$71,$B31,'04_REGISTRO'!$G$2:$G$71,"MANUAL",'04_REGISTRO'!$AF$2:$AF$71,"COMPLETE")=1,SUMIFS('04_REGISTRO'!$X$2:$X$71,'04_REGISTRO'!$C$2:$C$71,$B31,'04_REGISTRO'!$G$2:$G$71,"MANUAL",'04_REGISTRO'!$AF$2:$AF$71,"COMPLETE"),"")</f>
        <v/>
      </c>
      <c r="G31" t="str">
        <f>IF(COUNTIFS('04_REGISTRO'!$C$2:$C$71,$B31,'04_REGISTRO'!$G$2:$G$71,"AI",'04_REGISTRO'!$AF$2:$AF$71,"COMPLETE")=1,SUMIFS('04_REGISTRO'!$X$2:$X$71,'04_REGISTRO'!$C$2:$C$71,$B31,'04_REGISTRO'!$G$2:$G$71,"AI",'04_REGISTRO'!$AF$2:$AF$71,"COMPLETE"),"")</f>
        <v/>
      </c>
      <c r="H31" t="str">
        <f t="shared" si="0"/>
        <v/>
      </c>
      <c r="I31" s="14" t="str">
        <f t="shared" si="1"/>
        <v/>
      </c>
      <c r="J31" t="str">
        <f>IF(COUNTIFS('04_REGISTRO'!$C$2:$C$71,$B31,'04_REGISTRO'!$G$2:$G$71,"MANUAL",'04_REGISTRO'!$AF$2:$AF$71,"COMPLETE")=1,SUMIFS('04_REGISTRO'!$Y$2:$Y$71,'04_REGISTRO'!$C$2:$C$71,$B31,'04_REGISTRO'!$G$2:$G$71,"MANUAL",'04_REGISTRO'!$AF$2:$AF$71,"COMPLETE"),"")</f>
        <v/>
      </c>
      <c r="K31" t="str">
        <f>IF(COUNTIFS('04_REGISTRO'!$C$2:$C$71,$B31,'04_REGISTRO'!$G$2:$G$71,"AI",'04_REGISTRO'!$AF$2:$AF$71,"COMPLETE")=1,SUMIFS('04_REGISTRO'!$Y$2:$Y$71,'04_REGISTRO'!$C$2:$C$71,$B31,'04_REGISTRO'!$G$2:$G$71,"AI",'04_REGISTRO'!$AF$2:$AF$71,"COMPLETE"),"")</f>
        <v/>
      </c>
      <c r="L31" t="str">
        <f>IF(COUNTIFS('04_REGISTRO'!$C$2:$C$71,$B31,'04_REGISTRO'!$G$2:$G$71,"MANUAL",'04_REGISTRO'!$AF$2:$AF$71,"COMPLETE")=1,IF(COUNTIFS('04_REGISTRO'!$C$2:$C$71,$B31,'04_REGISTRO'!$G$2:$G$71,"MANUAL",'04_REGISTRO'!$Z$2:$Z$71,"YES",'04_REGISTRO'!$AF$2:$AF$71,"COMPLETE")=1,"YES","NO"),"")</f>
        <v/>
      </c>
      <c r="M31" t="str">
        <f>IF(COUNTIFS('04_REGISTRO'!$C$2:$C$71,$B31,'04_REGISTRO'!$G$2:$G$71,"AI",'04_REGISTRO'!$AF$2:$AF$71,"COMPLETE")=1,IF(COUNTIFS('04_REGISTRO'!$C$2:$C$71,$B31,'04_REGISTRO'!$G$2:$G$71,"AI",'04_REGISTRO'!$Z$2:$Z$71,"YES",'04_REGISTRO'!$AF$2:$AF$71,"COMPLETE")=1,"YES","NO"),"")</f>
        <v/>
      </c>
      <c r="N31" t="str">
        <f>IF(COUNTIFS('04_REGISTRO'!$C$2:$C$71,$B31,'04_REGISTRO'!$G$2:$G$71,"MANUAL",'04_REGISTRO'!$AF$2:$AF$71,"COMPLETE")=1,SUMIFS('04_REGISTRO'!$AA$2:$AA$71,'04_REGISTRO'!$C$2:$C$71,$B31,'04_REGISTRO'!$G$2:$G$71,"MANUAL",'04_REGISTRO'!$AF$2:$AF$71,"COMPLETE"),"")</f>
        <v/>
      </c>
      <c r="O31" t="str">
        <f>IF(COUNTIFS('04_REGISTRO'!$C$2:$C$71,$B31,'04_REGISTRO'!$G$2:$G$71,"AI",'04_REGISTRO'!$AF$2:$AF$71,"COMPLETE")=1,SUMIFS('04_REGISTRO'!$AA$2:$AA$71,'04_REGISTRO'!$C$2:$C$71,$B31,'04_REGISTRO'!$G$2:$G$71,"AI",'04_REGISTRO'!$AF$2:$AF$71,"COMPLETE"),"")</f>
        <v/>
      </c>
      <c r="P31" t="str">
        <f>IF(COUNTIFS('04_REGISTRO'!$C$2:$C$71,$B31,'04_REGISTRO'!$G$2:$G$71,"AI",'04_REGISTRO'!$AF$2:$AF$71,"COMPLETE")=1,IF(COUNTIFS('04_REGISTRO'!$C$2:$C$71,$B31,'04_REGISTRO'!$G$2:$G$71,"AI",'04_REGISTRO'!$AB$2:$AB$71,"YES",'04_REGISTRO'!$AF$2:$AF$71,"COMPLETE")=1,"YES","NO"),"")</f>
        <v/>
      </c>
      <c r="Q31" t="str">
        <f t="shared" si="2"/>
        <v>MISSING_DATA</v>
      </c>
      <c r="R31" s="14" t="str">
        <f t="shared" si="3"/>
        <v/>
      </c>
    </row>
    <row r="32" spans="1:18" x14ac:dyDescent="0.25">
      <c r="A32" t="s">
        <v>368</v>
      </c>
      <c r="B32" t="s">
        <v>302</v>
      </c>
      <c r="C32" t="s">
        <v>103</v>
      </c>
      <c r="D32">
        <v>3</v>
      </c>
      <c r="E32" s="9" t="str">
        <f>'03_PLAN_7D'!D62</f>
        <v/>
      </c>
      <c r="F32" t="str">
        <f>IF(COUNTIFS('04_REGISTRO'!$C$2:$C$71,$B32,'04_REGISTRO'!$G$2:$G$71,"MANUAL",'04_REGISTRO'!$AF$2:$AF$71,"COMPLETE")=1,SUMIFS('04_REGISTRO'!$X$2:$X$71,'04_REGISTRO'!$C$2:$C$71,$B32,'04_REGISTRO'!$G$2:$G$71,"MANUAL",'04_REGISTRO'!$AF$2:$AF$71,"COMPLETE"),"")</f>
        <v/>
      </c>
      <c r="G32" t="str">
        <f>IF(COUNTIFS('04_REGISTRO'!$C$2:$C$71,$B32,'04_REGISTRO'!$G$2:$G$71,"AI",'04_REGISTRO'!$AF$2:$AF$71,"COMPLETE")=1,SUMIFS('04_REGISTRO'!$X$2:$X$71,'04_REGISTRO'!$C$2:$C$71,$B32,'04_REGISTRO'!$G$2:$G$71,"AI",'04_REGISTRO'!$AF$2:$AF$71,"COMPLETE"),"")</f>
        <v/>
      </c>
      <c r="H32" t="str">
        <f t="shared" si="0"/>
        <v/>
      </c>
      <c r="I32" s="14" t="str">
        <f t="shared" si="1"/>
        <v/>
      </c>
      <c r="J32" t="str">
        <f>IF(COUNTIFS('04_REGISTRO'!$C$2:$C$71,$B32,'04_REGISTRO'!$G$2:$G$71,"MANUAL",'04_REGISTRO'!$AF$2:$AF$71,"COMPLETE")=1,SUMIFS('04_REGISTRO'!$Y$2:$Y$71,'04_REGISTRO'!$C$2:$C$71,$B32,'04_REGISTRO'!$G$2:$G$71,"MANUAL",'04_REGISTRO'!$AF$2:$AF$71,"COMPLETE"),"")</f>
        <v/>
      </c>
      <c r="K32" t="str">
        <f>IF(COUNTIFS('04_REGISTRO'!$C$2:$C$71,$B32,'04_REGISTRO'!$G$2:$G$71,"AI",'04_REGISTRO'!$AF$2:$AF$71,"COMPLETE")=1,SUMIFS('04_REGISTRO'!$Y$2:$Y$71,'04_REGISTRO'!$C$2:$C$71,$B32,'04_REGISTRO'!$G$2:$G$71,"AI",'04_REGISTRO'!$AF$2:$AF$71,"COMPLETE"),"")</f>
        <v/>
      </c>
      <c r="L32" t="str">
        <f>IF(COUNTIFS('04_REGISTRO'!$C$2:$C$71,$B32,'04_REGISTRO'!$G$2:$G$71,"MANUAL",'04_REGISTRO'!$AF$2:$AF$71,"COMPLETE")=1,IF(COUNTIFS('04_REGISTRO'!$C$2:$C$71,$B32,'04_REGISTRO'!$G$2:$G$71,"MANUAL",'04_REGISTRO'!$Z$2:$Z$71,"YES",'04_REGISTRO'!$AF$2:$AF$71,"COMPLETE")=1,"YES","NO"),"")</f>
        <v/>
      </c>
      <c r="M32" t="str">
        <f>IF(COUNTIFS('04_REGISTRO'!$C$2:$C$71,$B32,'04_REGISTRO'!$G$2:$G$71,"AI",'04_REGISTRO'!$AF$2:$AF$71,"COMPLETE")=1,IF(COUNTIFS('04_REGISTRO'!$C$2:$C$71,$B32,'04_REGISTRO'!$G$2:$G$71,"AI",'04_REGISTRO'!$Z$2:$Z$71,"YES",'04_REGISTRO'!$AF$2:$AF$71,"COMPLETE")=1,"YES","NO"),"")</f>
        <v/>
      </c>
      <c r="N32" t="str">
        <f>IF(COUNTIFS('04_REGISTRO'!$C$2:$C$71,$B32,'04_REGISTRO'!$G$2:$G$71,"MANUAL",'04_REGISTRO'!$AF$2:$AF$71,"COMPLETE")=1,SUMIFS('04_REGISTRO'!$AA$2:$AA$71,'04_REGISTRO'!$C$2:$C$71,$B32,'04_REGISTRO'!$G$2:$G$71,"MANUAL",'04_REGISTRO'!$AF$2:$AF$71,"COMPLETE"),"")</f>
        <v/>
      </c>
      <c r="O32" t="str">
        <f>IF(COUNTIFS('04_REGISTRO'!$C$2:$C$71,$B32,'04_REGISTRO'!$G$2:$G$71,"AI",'04_REGISTRO'!$AF$2:$AF$71,"COMPLETE")=1,SUMIFS('04_REGISTRO'!$AA$2:$AA$71,'04_REGISTRO'!$C$2:$C$71,$B32,'04_REGISTRO'!$G$2:$G$71,"AI",'04_REGISTRO'!$AF$2:$AF$71,"COMPLETE"),"")</f>
        <v/>
      </c>
      <c r="P32" t="str">
        <f>IF(COUNTIFS('04_REGISTRO'!$C$2:$C$71,$B32,'04_REGISTRO'!$G$2:$G$71,"AI",'04_REGISTRO'!$AF$2:$AF$71,"COMPLETE")=1,IF(COUNTIFS('04_REGISTRO'!$C$2:$C$71,$B32,'04_REGISTRO'!$G$2:$G$71,"AI",'04_REGISTRO'!$AB$2:$AB$71,"YES",'04_REGISTRO'!$AF$2:$AF$71,"COMPLETE")=1,"YES","NO"),"")</f>
        <v/>
      </c>
      <c r="Q32" t="str">
        <f t="shared" si="2"/>
        <v>MISSING_DATA</v>
      </c>
      <c r="R32" s="14" t="str">
        <f t="shared" si="3"/>
        <v/>
      </c>
    </row>
    <row r="33" spans="1:18" x14ac:dyDescent="0.25">
      <c r="A33" t="s">
        <v>368</v>
      </c>
      <c r="B33" t="s">
        <v>308</v>
      </c>
      <c r="C33" t="s">
        <v>103</v>
      </c>
      <c r="D33">
        <v>4</v>
      </c>
      <c r="E33" s="9" t="str">
        <f>'03_PLAN_7D'!D64</f>
        <v/>
      </c>
      <c r="F33" t="str">
        <f>IF(COUNTIFS('04_REGISTRO'!$C$2:$C$71,$B33,'04_REGISTRO'!$G$2:$G$71,"MANUAL",'04_REGISTRO'!$AF$2:$AF$71,"COMPLETE")=1,SUMIFS('04_REGISTRO'!$X$2:$X$71,'04_REGISTRO'!$C$2:$C$71,$B33,'04_REGISTRO'!$G$2:$G$71,"MANUAL",'04_REGISTRO'!$AF$2:$AF$71,"COMPLETE"),"")</f>
        <v/>
      </c>
      <c r="G33" t="str">
        <f>IF(COUNTIFS('04_REGISTRO'!$C$2:$C$71,$B33,'04_REGISTRO'!$G$2:$G$71,"AI",'04_REGISTRO'!$AF$2:$AF$71,"COMPLETE")=1,SUMIFS('04_REGISTRO'!$X$2:$X$71,'04_REGISTRO'!$C$2:$C$71,$B33,'04_REGISTRO'!$G$2:$G$71,"AI",'04_REGISTRO'!$AF$2:$AF$71,"COMPLETE"),"")</f>
        <v/>
      </c>
      <c r="H33" t="str">
        <f t="shared" si="0"/>
        <v/>
      </c>
      <c r="I33" s="14" t="str">
        <f t="shared" si="1"/>
        <v/>
      </c>
      <c r="J33" t="str">
        <f>IF(COUNTIFS('04_REGISTRO'!$C$2:$C$71,$B33,'04_REGISTRO'!$G$2:$G$71,"MANUAL",'04_REGISTRO'!$AF$2:$AF$71,"COMPLETE")=1,SUMIFS('04_REGISTRO'!$Y$2:$Y$71,'04_REGISTRO'!$C$2:$C$71,$B33,'04_REGISTRO'!$G$2:$G$71,"MANUAL",'04_REGISTRO'!$AF$2:$AF$71,"COMPLETE"),"")</f>
        <v/>
      </c>
      <c r="K33" t="str">
        <f>IF(COUNTIFS('04_REGISTRO'!$C$2:$C$71,$B33,'04_REGISTRO'!$G$2:$G$71,"AI",'04_REGISTRO'!$AF$2:$AF$71,"COMPLETE")=1,SUMIFS('04_REGISTRO'!$Y$2:$Y$71,'04_REGISTRO'!$C$2:$C$71,$B33,'04_REGISTRO'!$G$2:$G$71,"AI",'04_REGISTRO'!$AF$2:$AF$71,"COMPLETE"),"")</f>
        <v/>
      </c>
      <c r="L33" t="str">
        <f>IF(COUNTIFS('04_REGISTRO'!$C$2:$C$71,$B33,'04_REGISTRO'!$G$2:$G$71,"MANUAL",'04_REGISTRO'!$AF$2:$AF$71,"COMPLETE")=1,IF(COUNTIFS('04_REGISTRO'!$C$2:$C$71,$B33,'04_REGISTRO'!$G$2:$G$71,"MANUAL",'04_REGISTRO'!$Z$2:$Z$71,"YES",'04_REGISTRO'!$AF$2:$AF$71,"COMPLETE")=1,"YES","NO"),"")</f>
        <v/>
      </c>
      <c r="M33" t="str">
        <f>IF(COUNTIFS('04_REGISTRO'!$C$2:$C$71,$B33,'04_REGISTRO'!$G$2:$G$71,"AI",'04_REGISTRO'!$AF$2:$AF$71,"COMPLETE")=1,IF(COUNTIFS('04_REGISTRO'!$C$2:$C$71,$B33,'04_REGISTRO'!$G$2:$G$71,"AI",'04_REGISTRO'!$Z$2:$Z$71,"YES",'04_REGISTRO'!$AF$2:$AF$71,"COMPLETE")=1,"YES","NO"),"")</f>
        <v/>
      </c>
      <c r="N33" t="str">
        <f>IF(COUNTIFS('04_REGISTRO'!$C$2:$C$71,$B33,'04_REGISTRO'!$G$2:$G$71,"MANUAL",'04_REGISTRO'!$AF$2:$AF$71,"COMPLETE")=1,SUMIFS('04_REGISTRO'!$AA$2:$AA$71,'04_REGISTRO'!$C$2:$C$71,$B33,'04_REGISTRO'!$G$2:$G$71,"MANUAL",'04_REGISTRO'!$AF$2:$AF$71,"COMPLETE"),"")</f>
        <v/>
      </c>
      <c r="O33" t="str">
        <f>IF(COUNTIFS('04_REGISTRO'!$C$2:$C$71,$B33,'04_REGISTRO'!$G$2:$G$71,"AI",'04_REGISTRO'!$AF$2:$AF$71,"COMPLETE")=1,SUMIFS('04_REGISTRO'!$AA$2:$AA$71,'04_REGISTRO'!$C$2:$C$71,$B33,'04_REGISTRO'!$G$2:$G$71,"AI",'04_REGISTRO'!$AF$2:$AF$71,"COMPLETE"),"")</f>
        <v/>
      </c>
      <c r="P33" t="str">
        <f>IF(COUNTIFS('04_REGISTRO'!$C$2:$C$71,$B33,'04_REGISTRO'!$G$2:$G$71,"AI",'04_REGISTRO'!$AF$2:$AF$71,"COMPLETE")=1,IF(COUNTIFS('04_REGISTRO'!$C$2:$C$71,$B33,'04_REGISTRO'!$G$2:$G$71,"AI",'04_REGISTRO'!$AB$2:$AB$71,"YES",'04_REGISTRO'!$AF$2:$AF$71,"COMPLETE")=1,"YES","NO"),"")</f>
        <v/>
      </c>
      <c r="Q33" t="str">
        <f t="shared" si="2"/>
        <v>MISSING_DATA</v>
      </c>
      <c r="R33" s="14" t="str">
        <f t="shared" si="3"/>
        <v/>
      </c>
    </row>
    <row r="34" spans="1:18" x14ac:dyDescent="0.25">
      <c r="A34" t="s">
        <v>368</v>
      </c>
      <c r="B34" t="s">
        <v>314</v>
      </c>
      <c r="C34" t="s">
        <v>103</v>
      </c>
      <c r="D34">
        <v>5</v>
      </c>
      <c r="E34" s="9" t="str">
        <f>'03_PLAN_7D'!D66</f>
        <v/>
      </c>
      <c r="F34" t="str">
        <f>IF(COUNTIFS('04_REGISTRO'!$C$2:$C$71,$B34,'04_REGISTRO'!$G$2:$G$71,"MANUAL",'04_REGISTRO'!$AF$2:$AF$71,"COMPLETE")=1,SUMIFS('04_REGISTRO'!$X$2:$X$71,'04_REGISTRO'!$C$2:$C$71,$B34,'04_REGISTRO'!$G$2:$G$71,"MANUAL",'04_REGISTRO'!$AF$2:$AF$71,"COMPLETE"),"")</f>
        <v/>
      </c>
      <c r="G34" t="str">
        <f>IF(COUNTIFS('04_REGISTRO'!$C$2:$C$71,$B34,'04_REGISTRO'!$G$2:$G$71,"AI",'04_REGISTRO'!$AF$2:$AF$71,"COMPLETE")=1,SUMIFS('04_REGISTRO'!$X$2:$X$71,'04_REGISTRO'!$C$2:$C$71,$B34,'04_REGISTRO'!$G$2:$G$71,"AI",'04_REGISTRO'!$AF$2:$AF$71,"COMPLETE"),"")</f>
        <v/>
      </c>
      <c r="H34" t="str">
        <f t="shared" si="0"/>
        <v/>
      </c>
      <c r="I34" s="14" t="str">
        <f t="shared" si="1"/>
        <v/>
      </c>
      <c r="J34" t="str">
        <f>IF(COUNTIFS('04_REGISTRO'!$C$2:$C$71,$B34,'04_REGISTRO'!$G$2:$G$71,"MANUAL",'04_REGISTRO'!$AF$2:$AF$71,"COMPLETE")=1,SUMIFS('04_REGISTRO'!$Y$2:$Y$71,'04_REGISTRO'!$C$2:$C$71,$B34,'04_REGISTRO'!$G$2:$G$71,"MANUAL",'04_REGISTRO'!$AF$2:$AF$71,"COMPLETE"),"")</f>
        <v/>
      </c>
      <c r="K34" t="str">
        <f>IF(COUNTIFS('04_REGISTRO'!$C$2:$C$71,$B34,'04_REGISTRO'!$G$2:$G$71,"AI",'04_REGISTRO'!$AF$2:$AF$71,"COMPLETE")=1,SUMIFS('04_REGISTRO'!$Y$2:$Y$71,'04_REGISTRO'!$C$2:$C$71,$B34,'04_REGISTRO'!$G$2:$G$71,"AI",'04_REGISTRO'!$AF$2:$AF$71,"COMPLETE"),"")</f>
        <v/>
      </c>
      <c r="L34" t="str">
        <f>IF(COUNTIFS('04_REGISTRO'!$C$2:$C$71,$B34,'04_REGISTRO'!$G$2:$G$71,"MANUAL",'04_REGISTRO'!$AF$2:$AF$71,"COMPLETE")=1,IF(COUNTIFS('04_REGISTRO'!$C$2:$C$71,$B34,'04_REGISTRO'!$G$2:$G$71,"MANUAL",'04_REGISTRO'!$Z$2:$Z$71,"YES",'04_REGISTRO'!$AF$2:$AF$71,"COMPLETE")=1,"YES","NO"),"")</f>
        <v/>
      </c>
      <c r="M34" t="str">
        <f>IF(COUNTIFS('04_REGISTRO'!$C$2:$C$71,$B34,'04_REGISTRO'!$G$2:$G$71,"AI",'04_REGISTRO'!$AF$2:$AF$71,"COMPLETE")=1,IF(COUNTIFS('04_REGISTRO'!$C$2:$C$71,$B34,'04_REGISTRO'!$G$2:$G$71,"AI",'04_REGISTRO'!$Z$2:$Z$71,"YES",'04_REGISTRO'!$AF$2:$AF$71,"COMPLETE")=1,"YES","NO"),"")</f>
        <v/>
      </c>
      <c r="N34" t="str">
        <f>IF(COUNTIFS('04_REGISTRO'!$C$2:$C$71,$B34,'04_REGISTRO'!$G$2:$G$71,"MANUAL",'04_REGISTRO'!$AF$2:$AF$71,"COMPLETE")=1,SUMIFS('04_REGISTRO'!$AA$2:$AA$71,'04_REGISTRO'!$C$2:$C$71,$B34,'04_REGISTRO'!$G$2:$G$71,"MANUAL",'04_REGISTRO'!$AF$2:$AF$71,"COMPLETE"),"")</f>
        <v/>
      </c>
      <c r="O34" t="str">
        <f>IF(COUNTIFS('04_REGISTRO'!$C$2:$C$71,$B34,'04_REGISTRO'!$G$2:$G$71,"AI",'04_REGISTRO'!$AF$2:$AF$71,"COMPLETE")=1,SUMIFS('04_REGISTRO'!$AA$2:$AA$71,'04_REGISTRO'!$C$2:$C$71,$B34,'04_REGISTRO'!$G$2:$G$71,"AI",'04_REGISTRO'!$AF$2:$AF$71,"COMPLETE"),"")</f>
        <v/>
      </c>
      <c r="P34" t="str">
        <f>IF(COUNTIFS('04_REGISTRO'!$C$2:$C$71,$B34,'04_REGISTRO'!$G$2:$G$71,"AI",'04_REGISTRO'!$AF$2:$AF$71,"COMPLETE")=1,IF(COUNTIFS('04_REGISTRO'!$C$2:$C$71,$B34,'04_REGISTRO'!$G$2:$G$71,"AI",'04_REGISTRO'!$AB$2:$AB$71,"YES",'04_REGISTRO'!$AF$2:$AF$71,"COMPLETE")=1,"YES","NO"),"")</f>
        <v/>
      </c>
      <c r="Q34" t="str">
        <f t="shared" si="2"/>
        <v>MISSING_DATA</v>
      </c>
      <c r="R34" s="14" t="str">
        <f t="shared" si="3"/>
        <v/>
      </c>
    </row>
    <row r="35" spans="1:18" x14ac:dyDescent="0.25">
      <c r="A35" t="s">
        <v>368</v>
      </c>
      <c r="B35" t="s">
        <v>320</v>
      </c>
      <c r="C35" t="s">
        <v>103</v>
      </c>
      <c r="D35">
        <v>6</v>
      </c>
      <c r="E35" s="9" t="str">
        <f>'03_PLAN_7D'!D68</f>
        <v/>
      </c>
      <c r="F35" t="str">
        <f>IF(COUNTIFS('04_REGISTRO'!$C$2:$C$71,$B35,'04_REGISTRO'!$G$2:$G$71,"MANUAL",'04_REGISTRO'!$AF$2:$AF$71,"COMPLETE")=1,SUMIFS('04_REGISTRO'!$X$2:$X$71,'04_REGISTRO'!$C$2:$C$71,$B35,'04_REGISTRO'!$G$2:$G$71,"MANUAL",'04_REGISTRO'!$AF$2:$AF$71,"COMPLETE"),"")</f>
        <v/>
      </c>
      <c r="G35" t="str">
        <f>IF(COUNTIFS('04_REGISTRO'!$C$2:$C$71,$B35,'04_REGISTRO'!$G$2:$G$71,"AI",'04_REGISTRO'!$AF$2:$AF$71,"COMPLETE")=1,SUMIFS('04_REGISTRO'!$X$2:$X$71,'04_REGISTRO'!$C$2:$C$71,$B35,'04_REGISTRO'!$G$2:$G$71,"AI",'04_REGISTRO'!$AF$2:$AF$71,"COMPLETE"),"")</f>
        <v/>
      </c>
      <c r="H35" t="str">
        <f t="shared" si="0"/>
        <v/>
      </c>
      <c r="I35" s="14" t="str">
        <f t="shared" si="1"/>
        <v/>
      </c>
      <c r="J35" t="str">
        <f>IF(COUNTIFS('04_REGISTRO'!$C$2:$C$71,$B35,'04_REGISTRO'!$G$2:$G$71,"MANUAL",'04_REGISTRO'!$AF$2:$AF$71,"COMPLETE")=1,SUMIFS('04_REGISTRO'!$Y$2:$Y$71,'04_REGISTRO'!$C$2:$C$71,$B35,'04_REGISTRO'!$G$2:$G$71,"MANUAL",'04_REGISTRO'!$AF$2:$AF$71,"COMPLETE"),"")</f>
        <v/>
      </c>
      <c r="K35" t="str">
        <f>IF(COUNTIFS('04_REGISTRO'!$C$2:$C$71,$B35,'04_REGISTRO'!$G$2:$G$71,"AI",'04_REGISTRO'!$AF$2:$AF$71,"COMPLETE")=1,SUMIFS('04_REGISTRO'!$Y$2:$Y$71,'04_REGISTRO'!$C$2:$C$71,$B35,'04_REGISTRO'!$G$2:$G$71,"AI",'04_REGISTRO'!$AF$2:$AF$71,"COMPLETE"),"")</f>
        <v/>
      </c>
      <c r="L35" t="str">
        <f>IF(COUNTIFS('04_REGISTRO'!$C$2:$C$71,$B35,'04_REGISTRO'!$G$2:$G$71,"MANUAL",'04_REGISTRO'!$AF$2:$AF$71,"COMPLETE")=1,IF(COUNTIFS('04_REGISTRO'!$C$2:$C$71,$B35,'04_REGISTRO'!$G$2:$G$71,"MANUAL",'04_REGISTRO'!$Z$2:$Z$71,"YES",'04_REGISTRO'!$AF$2:$AF$71,"COMPLETE")=1,"YES","NO"),"")</f>
        <v/>
      </c>
      <c r="M35" t="str">
        <f>IF(COUNTIFS('04_REGISTRO'!$C$2:$C$71,$B35,'04_REGISTRO'!$G$2:$G$71,"AI",'04_REGISTRO'!$AF$2:$AF$71,"COMPLETE")=1,IF(COUNTIFS('04_REGISTRO'!$C$2:$C$71,$B35,'04_REGISTRO'!$G$2:$G$71,"AI",'04_REGISTRO'!$Z$2:$Z$71,"YES",'04_REGISTRO'!$AF$2:$AF$71,"COMPLETE")=1,"YES","NO"),"")</f>
        <v/>
      </c>
      <c r="N35" t="str">
        <f>IF(COUNTIFS('04_REGISTRO'!$C$2:$C$71,$B35,'04_REGISTRO'!$G$2:$G$71,"MANUAL",'04_REGISTRO'!$AF$2:$AF$71,"COMPLETE")=1,SUMIFS('04_REGISTRO'!$AA$2:$AA$71,'04_REGISTRO'!$C$2:$C$71,$B35,'04_REGISTRO'!$G$2:$G$71,"MANUAL",'04_REGISTRO'!$AF$2:$AF$71,"COMPLETE"),"")</f>
        <v/>
      </c>
      <c r="O35" t="str">
        <f>IF(COUNTIFS('04_REGISTRO'!$C$2:$C$71,$B35,'04_REGISTRO'!$G$2:$G$71,"AI",'04_REGISTRO'!$AF$2:$AF$71,"COMPLETE")=1,SUMIFS('04_REGISTRO'!$AA$2:$AA$71,'04_REGISTRO'!$C$2:$C$71,$B35,'04_REGISTRO'!$G$2:$G$71,"AI",'04_REGISTRO'!$AF$2:$AF$71,"COMPLETE"),"")</f>
        <v/>
      </c>
      <c r="P35" t="str">
        <f>IF(COUNTIFS('04_REGISTRO'!$C$2:$C$71,$B35,'04_REGISTRO'!$G$2:$G$71,"AI",'04_REGISTRO'!$AF$2:$AF$71,"COMPLETE")=1,IF(COUNTIFS('04_REGISTRO'!$C$2:$C$71,$B35,'04_REGISTRO'!$G$2:$G$71,"AI",'04_REGISTRO'!$AB$2:$AB$71,"YES",'04_REGISTRO'!$AF$2:$AF$71,"COMPLETE")=1,"YES","NO"),"")</f>
        <v/>
      </c>
      <c r="Q35" t="str">
        <f t="shared" si="2"/>
        <v>MISSING_DATA</v>
      </c>
      <c r="R35" s="14" t="str">
        <f t="shared" si="3"/>
        <v/>
      </c>
    </row>
    <row r="36" spans="1:18" x14ac:dyDescent="0.25">
      <c r="A36" t="s">
        <v>368</v>
      </c>
      <c r="B36" t="s">
        <v>326</v>
      </c>
      <c r="C36" t="s">
        <v>103</v>
      </c>
      <c r="D36">
        <v>7</v>
      </c>
      <c r="E36" s="9" t="str">
        <f>'03_PLAN_7D'!D70</f>
        <v/>
      </c>
      <c r="F36" t="str">
        <f>IF(COUNTIFS('04_REGISTRO'!$C$2:$C$71,$B36,'04_REGISTRO'!$G$2:$G$71,"MANUAL",'04_REGISTRO'!$AF$2:$AF$71,"COMPLETE")=1,SUMIFS('04_REGISTRO'!$X$2:$X$71,'04_REGISTRO'!$C$2:$C$71,$B36,'04_REGISTRO'!$G$2:$G$71,"MANUAL",'04_REGISTRO'!$AF$2:$AF$71,"COMPLETE"),"")</f>
        <v/>
      </c>
      <c r="G36" t="str">
        <f>IF(COUNTIFS('04_REGISTRO'!$C$2:$C$71,$B36,'04_REGISTRO'!$G$2:$G$71,"AI",'04_REGISTRO'!$AF$2:$AF$71,"COMPLETE")=1,SUMIFS('04_REGISTRO'!$X$2:$X$71,'04_REGISTRO'!$C$2:$C$71,$B36,'04_REGISTRO'!$G$2:$G$71,"AI",'04_REGISTRO'!$AF$2:$AF$71,"COMPLETE"),"")</f>
        <v/>
      </c>
      <c r="H36" t="str">
        <f t="shared" si="0"/>
        <v/>
      </c>
      <c r="I36" s="14" t="str">
        <f t="shared" si="1"/>
        <v/>
      </c>
      <c r="J36" t="str">
        <f>IF(COUNTIFS('04_REGISTRO'!$C$2:$C$71,$B36,'04_REGISTRO'!$G$2:$G$71,"MANUAL",'04_REGISTRO'!$AF$2:$AF$71,"COMPLETE")=1,SUMIFS('04_REGISTRO'!$Y$2:$Y$71,'04_REGISTRO'!$C$2:$C$71,$B36,'04_REGISTRO'!$G$2:$G$71,"MANUAL",'04_REGISTRO'!$AF$2:$AF$71,"COMPLETE"),"")</f>
        <v/>
      </c>
      <c r="K36" t="str">
        <f>IF(COUNTIFS('04_REGISTRO'!$C$2:$C$71,$B36,'04_REGISTRO'!$G$2:$G$71,"AI",'04_REGISTRO'!$AF$2:$AF$71,"COMPLETE")=1,SUMIFS('04_REGISTRO'!$Y$2:$Y$71,'04_REGISTRO'!$C$2:$C$71,$B36,'04_REGISTRO'!$G$2:$G$71,"AI",'04_REGISTRO'!$AF$2:$AF$71,"COMPLETE"),"")</f>
        <v/>
      </c>
      <c r="L36" t="str">
        <f>IF(COUNTIFS('04_REGISTRO'!$C$2:$C$71,$B36,'04_REGISTRO'!$G$2:$G$71,"MANUAL",'04_REGISTRO'!$AF$2:$AF$71,"COMPLETE")=1,IF(COUNTIFS('04_REGISTRO'!$C$2:$C$71,$B36,'04_REGISTRO'!$G$2:$G$71,"MANUAL",'04_REGISTRO'!$Z$2:$Z$71,"YES",'04_REGISTRO'!$AF$2:$AF$71,"COMPLETE")=1,"YES","NO"),"")</f>
        <v/>
      </c>
      <c r="M36" t="str">
        <f>IF(COUNTIFS('04_REGISTRO'!$C$2:$C$71,$B36,'04_REGISTRO'!$G$2:$G$71,"AI",'04_REGISTRO'!$AF$2:$AF$71,"COMPLETE")=1,IF(COUNTIFS('04_REGISTRO'!$C$2:$C$71,$B36,'04_REGISTRO'!$G$2:$G$71,"AI",'04_REGISTRO'!$Z$2:$Z$71,"YES",'04_REGISTRO'!$AF$2:$AF$71,"COMPLETE")=1,"YES","NO"),"")</f>
        <v/>
      </c>
      <c r="N36" t="str">
        <f>IF(COUNTIFS('04_REGISTRO'!$C$2:$C$71,$B36,'04_REGISTRO'!$G$2:$G$71,"MANUAL",'04_REGISTRO'!$AF$2:$AF$71,"COMPLETE")=1,SUMIFS('04_REGISTRO'!$AA$2:$AA$71,'04_REGISTRO'!$C$2:$C$71,$B36,'04_REGISTRO'!$G$2:$G$71,"MANUAL",'04_REGISTRO'!$AF$2:$AF$71,"COMPLETE"),"")</f>
        <v/>
      </c>
      <c r="O36" t="str">
        <f>IF(COUNTIFS('04_REGISTRO'!$C$2:$C$71,$B36,'04_REGISTRO'!$G$2:$G$71,"AI",'04_REGISTRO'!$AF$2:$AF$71,"COMPLETE")=1,SUMIFS('04_REGISTRO'!$AA$2:$AA$71,'04_REGISTRO'!$C$2:$C$71,$B36,'04_REGISTRO'!$G$2:$G$71,"AI",'04_REGISTRO'!$AF$2:$AF$71,"COMPLETE"),"")</f>
        <v/>
      </c>
      <c r="P36" t="str">
        <f>IF(COUNTIFS('04_REGISTRO'!$C$2:$C$71,$B36,'04_REGISTRO'!$G$2:$G$71,"AI",'04_REGISTRO'!$AF$2:$AF$71,"COMPLETE")=1,IF(COUNTIFS('04_REGISTRO'!$C$2:$C$71,$B36,'04_REGISTRO'!$G$2:$G$71,"AI",'04_REGISTRO'!$AB$2:$AB$71,"YES",'04_REGISTRO'!$AF$2:$AF$71,"COMPLETE")=1,"YES","NO"),"")</f>
        <v/>
      </c>
      <c r="Q36" t="str">
        <f t="shared" si="2"/>
        <v>MISSING_DATA</v>
      </c>
      <c r="R36" s="14" t="str">
        <f t="shared" si="3"/>
        <v/>
      </c>
    </row>
    <row r="39" spans="1:18" ht="15.75" x14ac:dyDescent="0.25">
      <c r="A39" s="15" t="s">
        <v>369</v>
      </c>
    </row>
    <row r="40" spans="1:18" ht="32.1" customHeight="1" x14ac:dyDescent="0.25">
      <c r="A40" s="5" t="s">
        <v>63</v>
      </c>
      <c r="B40" s="5" t="s">
        <v>370</v>
      </c>
      <c r="C40" s="5" t="s">
        <v>371</v>
      </c>
      <c r="D40" s="5" t="s">
        <v>361</v>
      </c>
      <c r="E40" s="5" t="s">
        <v>362</v>
      </c>
      <c r="F40" s="5" t="s">
        <v>365</v>
      </c>
      <c r="G40" s="5" t="s">
        <v>372</v>
      </c>
      <c r="H40" s="5" t="s">
        <v>373</v>
      </c>
      <c r="I40" s="5" t="s">
        <v>374</v>
      </c>
      <c r="J40" s="5" t="s">
        <v>375</v>
      </c>
      <c r="K40" s="5" t="s">
        <v>376</v>
      </c>
      <c r="L40" s="5" t="s">
        <v>377</v>
      </c>
      <c r="M40" s="5" t="s">
        <v>378</v>
      </c>
      <c r="N40" s="5" t="s">
        <v>379</v>
      </c>
    </row>
    <row r="41" spans="1:18" x14ac:dyDescent="0.25">
      <c r="A41" t="s">
        <v>71</v>
      </c>
      <c r="B41">
        <f>COUNTIFS($C$2:$C$8,A41,$Q$2:$Q$8,"&lt;&gt;MISSING_DATA")</f>
        <v>0</v>
      </c>
      <c r="C41">
        <f>COUNTIFS($C$2:$C$8,A41,$Q$2:$Q$8,"COMPLETE")</f>
        <v>0</v>
      </c>
      <c r="D41">
        <f>COUNTIFS($C$2:$C$8,A41,$Q$2:$Q$8,"&lt;&gt;MISSING_DATA",$L$2:$L$8,"YES")</f>
        <v>0</v>
      </c>
      <c r="E41">
        <f>COUNTIFS($C$2:$C$8,A41,$Q$2:$Q$8,"&lt;&gt;MISSING_DATA",$M$2:$M$8,"YES")</f>
        <v>0</v>
      </c>
      <c r="F41">
        <f>COUNTIFS($C$2:$C$8,A41,$P$2:$P$8,"YES")</f>
        <v>0</v>
      </c>
      <c r="G41" t="str">
        <f>IFERROR(MEDIAN(F2:F8),"")</f>
        <v/>
      </c>
      <c r="H41" t="str">
        <f>IFERROR(MEDIAN(G2:G8),"")</f>
        <v/>
      </c>
      <c r="I41" s="14" t="str">
        <f>IFERROR(MEDIAN(R2:R8),"")</f>
        <v/>
      </c>
      <c r="J41">
        <f>COUNTIFS(R2:R8,"&gt;0")</f>
        <v>0</v>
      </c>
      <c r="K41" t="str">
        <f>IFERROR(MEDIAN(N2:N8),"")</f>
        <v/>
      </c>
      <c r="L41" t="str">
        <f>IFERROR(MEDIAN(O2:O8),"")</f>
        <v/>
      </c>
      <c r="M41" t="str">
        <f>IF(B41&lt;'01_CONFIG'!$B$12,"NO_CONCLUIR",IF(OR(E41&lt;D41,F41&gt;'01_CONFIG'!$B$18,L41&lt;K41),"NO_USAR",IF(C41&lt;'01_CONFIG'!$B$12,"NO_CONCLUIR",IF(AND(I41&gt;='01_CONFIG'!$B$13,J41&gt;='01_CONFIG'!$B$14),"CANDIDATO_ADOPTAR",IF(I41&gt;0,"AJUSTAR","NO_USAR")))))</f>
        <v>NO_CONCLUIR</v>
      </c>
      <c r="N41" t="s">
        <v>380</v>
      </c>
    </row>
    <row r="42" spans="1:18" x14ac:dyDescent="0.25">
      <c r="A42" t="s">
        <v>79</v>
      </c>
      <c r="B42">
        <f>COUNTIFS($C$9:$C$15,A42,$Q$9:$Q$15,"&lt;&gt;MISSING_DATA")</f>
        <v>0</v>
      </c>
      <c r="C42">
        <f>COUNTIFS($C$9:$C$15,A42,$Q$9:$Q$15,"COMPLETE")</f>
        <v>0</v>
      </c>
      <c r="D42">
        <f>COUNTIFS($C$9:$C$15,A42,$Q$9:$Q$15,"&lt;&gt;MISSING_DATA",$L$9:$L$15,"YES")</f>
        <v>0</v>
      </c>
      <c r="E42">
        <f>COUNTIFS($C$9:$C$15,A42,$Q$9:$Q$15,"&lt;&gt;MISSING_DATA",$M$9:$M$15,"YES")</f>
        <v>0</v>
      </c>
      <c r="F42">
        <f>COUNTIFS($C$9:$C$15,A42,$P$9:$P$15,"YES")</f>
        <v>0</v>
      </c>
      <c r="G42" t="str">
        <f>IFERROR(MEDIAN(F9:F15),"")</f>
        <v/>
      </c>
      <c r="H42" t="str">
        <f>IFERROR(MEDIAN(G9:G15),"")</f>
        <v/>
      </c>
      <c r="I42" s="14" t="str">
        <f>IFERROR(MEDIAN(R9:R15),"")</f>
        <v/>
      </c>
      <c r="J42">
        <f>COUNTIFS(R9:R15,"&gt;0")</f>
        <v>0</v>
      </c>
      <c r="K42" t="str">
        <f>IFERROR(MEDIAN(N9:N15),"")</f>
        <v/>
      </c>
      <c r="L42" t="str">
        <f>IFERROR(MEDIAN(O9:O15),"")</f>
        <v/>
      </c>
      <c r="M42" t="str">
        <f>IF(B42&lt;'01_CONFIG'!$B$12,"NO_CONCLUIR",IF(OR(E42&lt;D42,F42&gt;'01_CONFIG'!$B$18,L42&lt;K42),"NO_USAR",IF(C42&lt;'01_CONFIG'!$B$12,"NO_CONCLUIR",IF(AND(I42&gt;='01_CONFIG'!$B$13,J42&gt;='01_CONFIG'!$B$14),"CANDIDATO_ADOPTAR",IF(I42&gt;0,"AJUSTAR","NO_USAR")))))</f>
        <v>NO_CONCLUIR</v>
      </c>
      <c r="N42" t="s">
        <v>380</v>
      </c>
    </row>
    <row r="43" spans="1:18" x14ac:dyDescent="0.25">
      <c r="A43" t="s">
        <v>87</v>
      </c>
      <c r="B43">
        <f>COUNTIFS($C$16:$C$22,A43,$Q$16:$Q$22,"&lt;&gt;MISSING_DATA")</f>
        <v>0</v>
      </c>
      <c r="C43">
        <f>COUNTIFS($C$16:$C$22,A43,$Q$16:$Q$22,"COMPLETE")</f>
        <v>0</v>
      </c>
      <c r="D43">
        <f>COUNTIFS($C$16:$C$22,A43,$Q$16:$Q$22,"&lt;&gt;MISSING_DATA",$L$16:$L$22,"YES")</f>
        <v>0</v>
      </c>
      <c r="E43">
        <f>COUNTIFS($C$16:$C$22,A43,$Q$16:$Q$22,"&lt;&gt;MISSING_DATA",$M$16:$M$22,"YES")</f>
        <v>0</v>
      </c>
      <c r="F43">
        <f>COUNTIFS($C$16:$C$22,A43,$P$16:$P$22,"YES")</f>
        <v>0</v>
      </c>
      <c r="G43" t="str">
        <f>IFERROR(MEDIAN(F16:F22),"")</f>
        <v/>
      </c>
      <c r="H43" t="str">
        <f>IFERROR(MEDIAN(G16:G22),"")</f>
        <v/>
      </c>
      <c r="I43" s="14" t="str">
        <f>IFERROR(MEDIAN(R16:R22),"")</f>
        <v/>
      </c>
      <c r="J43">
        <f>COUNTIFS(R16:R22,"&gt;0")</f>
        <v>0</v>
      </c>
      <c r="K43" t="str">
        <f>IFERROR(MEDIAN(N16:N22),"")</f>
        <v/>
      </c>
      <c r="L43" t="str">
        <f>IFERROR(MEDIAN(O16:O22),"")</f>
        <v/>
      </c>
      <c r="M43" t="str">
        <f>IF(B43&lt;'01_CONFIG'!$B$12,"NO_CONCLUIR",IF(OR(E43&lt;D43,F43&gt;'01_CONFIG'!$B$18,L43&lt;K43),"NO_USAR",IF(C43&lt;'01_CONFIG'!$B$12,"NO_CONCLUIR",IF(AND(I43&gt;='01_CONFIG'!$B$13,J43&gt;='01_CONFIG'!$B$14),"CANDIDATO_ADOPTAR",IF(I43&gt;0,"AJUSTAR","NO_USAR")))))</f>
        <v>NO_CONCLUIR</v>
      </c>
      <c r="N43" t="s">
        <v>380</v>
      </c>
    </row>
    <row r="44" spans="1:18" x14ac:dyDescent="0.25">
      <c r="A44" t="s">
        <v>95</v>
      </c>
      <c r="B44">
        <f>COUNTIFS($C$23:$C$29,A44,$Q$23:$Q$29,"&lt;&gt;MISSING_DATA")</f>
        <v>0</v>
      </c>
      <c r="C44">
        <f>COUNTIFS($C$23:$C$29,A44,$Q$23:$Q$29,"COMPLETE")</f>
        <v>0</v>
      </c>
      <c r="D44">
        <f>COUNTIFS($C$23:$C$29,A44,$Q$23:$Q$29,"&lt;&gt;MISSING_DATA",$L$23:$L$29,"YES")</f>
        <v>0</v>
      </c>
      <c r="E44">
        <f>COUNTIFS($C$23:$C$29,A44,$Q$23:$Q$29,"&lt;&gt;MISSING_DATA",$M$23:$M$29,"YES")</f>
        <v>0</v>
      </c>
      <c r="F44">
        <f>COUNTIFS($C$23:$C$29,A44,$P$23:$P$29,"YES")</f>
        <v>0</v>
      </c>
      <c r="G44" t="str">
        <f>IFERROR(MEDIAN(F23:F29),"")</f>
        <v/>
      </c>
      <c r="H44" t="str">
        <f>IFERROR(MEDIAN(G23:G29),"")</f>
        <v/>
      </c>
      <c r="I44" s="14" t="str">
        <f>IFERROR(MEDIAN(R23:R29),"")</f>
        <v/>
      </c>
      <c r="J44">
        <f>COUNTIFS(R23:R29,"&gt;0")</f>
        <v>0</v>
      </c>
      <c r="K44" t="str">
        <f>IFERROR(MEDIAN(N23:N29),"")</f>
        <v/>
      </c>
      <c r="L44" t="str">
        <f>IFERROR(MEDIAN(O23:O29),"")</f>
        <v/>
      </c>
      <c r="M44" t="str">
        <f>IF(B44&lt;'01_CONFIG'!$B$12,"NO_CONCLUIR",IF(OR(E44&lt;D44,F44&gt;'01_CONFIG'!$B$18,L44&lt;K44),"NO_USAR",IF(C44&lt;'01_CONFIG'!$B$12,"NO_CONCLUIR",IF(AND(I44&gt;='01_CONFIG'!$B$13,J44&gt;='01_CONFIG'!$B$14),"CANDIDATO_ADOPTAR",IF(I44&gt;0,"AJUSTAR","NO_USAR")))))</f>
        <v>NO_CONCLUIR</v>
      </c>
      <c r="N44" t="s">
        <v>380</v>
      </c>
    </row>
    <row r="45" spans="1:18" x14ac:dyDescent="0.25">
      <c r="A45" t="s">
        <v>103</v>
      </c>
      <c r="B45">
        <f>COUNTIFS($C$30:$C$36,A45,$Q$30:$Q$36,"&lt;&gt;MISSING_DATA")</f>
        <v>0</v>
      </c>
      <c r="C45">
        <f>COUNTIFS($C$30:$C$36,A45,$Q$30:$Q$36,"COMPLETE")</f>
        <v>0</v>
      </c>
      <c r="D45">
        <f>COUNTIFS($C$30:$C$36,A45,$Q$30:$Q$36,"&lt;&gt;MISSING_DATA",$L$30:$L$36,"YES")</f>
        <v>0</v>
      </c>
      <c r="E45">
        <f>COUNTIFS($C$30:$C$36,A45,$Q$30:$Q$36,"&lt;&gt;MISSING_DATA",$M$30:$M$36,"YES")</f>
        <v>0</v>
      </c>
      <c r="F45">
        <f>COUNTIFS($C$30:$C$36,A45,$P$30:$P$36,"YES")</f>
        <v>0</v>
      </c>
      <c r="G45" t="str">
        <f>IFERROR(MEDIAN(F30:F36),"")</f>
        <v/>
      </c>
      <c r="H45" t="str">
        <f>IFERROR(MEDIAN(G30:G36),"")</f>
        <v/>
      </c>
      <c r="I45" s="14" t="str">
        <f>IFERROR(MEDIAN(R30:R36),"")</f>
        <v/>
      </c>
      <c r="J45">
        <f>COUNTIFS(R30:R36,"&gt;0")</f>
        <v>0</v>
      </c>
      <c r="K45" t="str">
        <f>IFERROR(MEDIAN(N30:N36),"")</f>
        <v/>
      </c>
      <c r="L45" t="str">
        <f>IFERROR(MEDIAN(O30:O36),"")</f>
        <v/>
      </c>
      <c r="M45" t="str">
        <f>IF(B45&lt;'01_CONFIG'!$B$12,"NO_CONCLUIR",IF(OR(E45&lt;D45,F45&gt;'01_CONFIG'!$B$18,L45&lt;K45),"NO_USAR",IF(C45&lt;'01_CONFIG'!$B$12,"NO_CONCLUIR",IF(AND(I45&gt;='01_CONFIG'!$B$13,J45&gt;='01_CONFIG'!$B$14),"CANDIDATO_ADOPTAR",IF(I45&gt;0,"AJUSTAR","NO_USAR")))))</f>
        <v>NO_CONCLUIR</v>
      </c>
      <c r="N45" t="s">
        <v>380</v>
      </c>
    </row>
    <row r="48" spans="1:18" ht="225" x14ac:dyDescent="0.25">
      <c r="A48" s="16" t="s">
        <v>381</v>
      </c>
      <c r="B48" s="17" t="s">
        <v>382</v>
      </c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</row>
  </sheetData>
  <pageMargins left="0.75" right="0.75" top="1" bottom="1" header="0.5" footer="0.5"/>
  <pageSetup fitToHeight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F72"/>
  <sheetViews>
    <sheetView showGridLines="0" workbookViewId="0">
      <pane xSplit="8" ySplit="2" topLeftCell="I3" activePane="bottomRight" state="frozen"/>
      <selection pane="topRight"/>
      <selection pane="bottomLeft"/>
      <selection pane="bottomRight"/>
    </sheetView>
  </sheetViews>
  <sheetFormatPr baseColWidth="10" defaultColWidth="9.140625" defaultRowHeight="15" x14ac:dyDescent="0.25"/>
  <cols>
    <col min="1" max="1" width="20" customWidth="1"/>
    <col min="2" max="2" width="18" customWidth="1"/>
    <col min="3" max="3" width="12" customWidth="1"/>
    <col min="4" max="4" width="13" customWidth="1"/>
    <col min="5" max="5" width="9" customWidth="1"/>
    <col min="6" max="6" width="18" customWidth="1"/>
    <col min="7" max="7" width="11" customWidth="1"/>
    <col min="8" max="8" width="12" customWidth="1"/>
    <col min="9" max="10" width="14" customWidth="1"/>
    <col min="11" max="11" width="26" customWidth="1"/>
    <col min="12" max="12" width="24" customWidth="1"/>
    <col min="13" max="13" width="20" customWidth="1"/>
    <col min="14" max="14" width="14" customWidth="1"/>
    <col min="15" max="16" width="20" customWidth="1"/>
    <col min="17" max="17" width="15" customWidth="1"/>
    <col min="18" max="18" width="20" customWidth="1"/>
    <col min="19" max="19" width="12" customWidth="1"/>
    <col min="20" max="20" width="16" customWidth="1"/>
    <col min="21" max="22" width="18" customWidth="1"/>
    <col min="23" max="23" width="22" customWidth="1"/>
    <col min="24" max="25" width="20" customWidth="1"/>
    <col min="26" max="26" width="11" customWidth="1"/>
    <col min="27" max="27" width="12" customWidth="1"/>
    <col min="28" max="28" width="14" customWidth="1"/>
    <col min="29" max="29" width="26" customWidth="1"/>
    <col min="30" max="30" width="28" customWidth="1"/>
    <col min="31" max="31" width="45" customWidth="1"/>
    <col min="32" max="32" width="20" customWidth="1"/>
  </cols>
  <sheetData>
    <row r="1" spans="1:32" ht="17.25" x14ac:dyDescent="0.3">
      <c r="A1" s="19" t="s">
        <v>383</v>
      </c>
    </row>
    <row r="2" spans="1:32" ht="32.1" customHeight="1" x14ac:dyDescent="0.25">
      <c r="A2" s="5" t="s">
        <v>331</v>
      </c>
      <c r="B2" s="5" t="s">
        <v>111</v>
      </c>
      <c r="C2" s="5" t="s">
        <v>112</v>
      </c>
      <c r="D2" s="5" t="s">
        <v>332</v>
      </c>
      <c r="E2" s="5" t="s">
        <v>63</v>
      </c>
      <c r="F2" s="5" t="s">
        <v>115</v>
      </c>
      <c r="G2" s="5" t="s">
        <v>116</v>
      </c>
      <c r="H2" s="5" t="s">
        <v>117</v>
      </c>
      <c r="I2" s="5" t="s">
        <v>31</v>
      </c>
      <c r="J2" s="5" t="s">
        <v>33</v>
      </c>
      <c r="K2" s="5" t="s">
        <v>333</v>
      </c>
      <c r="L2" s="5" t="s">
        <v>37</v>
      </c>
      <c r="M2" s="5" t="s">
        <v>39</v>
      </c>
      <c r="N2" s="5" t="s">
        <v>41</v>
      </c>
      <c r="O2" s="5" t="s">
        <v>334</v>
      </c>
      <c r="P2" s="5" t="s">
        <v>335</v>
      </c>
      <c r="Q2" s="5" t="s">
        <v>336</v>
      </c>
      <c r="R2" s="5" t="s">
        <v>337</v>
      </c>
      <c r="S2" s="5" t="s">
        <v>338</v>
      </c>
      <c r="T2" s="5" t="s">
        <v>339</v>
      </c>
      <c r="U2" s="5" t="s">
        <v>340</v>
      </c>
      <c r="V2" s="5" t="s">
        <v>341</v>
      </c>
      <c r="W2" s="5" t="s">
        <v>342</v>
      </c>
      <c r="X2" s="5" t="s">
        <v>343</v>
      </c>
      <c r="Y2" s="5" t="s">
        <v>344</v>
      </c>
      <c r="Z2" s="5" t="s">
        <v>345</v>
      </c>
      <c r="AA2" s="5" t="s">
        <v>346</v>
      </c>
      <c r="AB2" s="5" t="s">
        <v>347</v>
      </c>
      <c r="AC2" s="5" t="s">
        <v>348</v>
      </c>
      <c r="AD2" s="5" t="s">
        <v>349</v>
      </c>
      <c r="AE2" s="5" t="s">
        <v>350</v>
      </c>
      <c r="AF2" s="5" t="s">
        <v>351</v>
      </c>
    </row>
    <row r="3" spans="1:32" x14ac:dyDescent="0.25">
      <c r="A3" t="s">
        <v>384</v>
      </c>
      <c r="B3" t="s">
        <v>119</v>
      </c>
      <c r="C3" t="s">
        <v>120</v>
      </c>
      <c r="D3" t="s">
        <v>385</v>
      </c>
      <c r="E3" t="s">
        <v>71</v>
      </c>
      <c r="F3" t="s">
        <v>121</v>
      </c>
      <c r="G3" t="s">
        <v>122</v>
      </c>
      <c r="H3">
        <v>1</v>
      </c>
      <c r="I3" t="s">
        <v>386</v>
      </c>
      <c r="J3" t="s">
        <v>387</v>
      </c>
      <c r="K3" t="s">
        <v>388</v>
      </c>
      <c r="L3" t="s">
        <v>389</v>
      </c>
      <c r="M3" t="s">
        <v>390</v>
      </c>
      <c r="N3" t="s">
        <v>42</v>
      </c>
      <c r="O3" t="s">
        <v>391</v>
      </c>
      <c r="P3" t="s">
        <v>392</v>
      </c>
      <c r="Q3">
        <v>1</v>
      </c>
      <c r="R3">
        <v>2</v>
      </c>
      <c r="S3">
        <v>2</v>
      </c>
      <c r="T3">
        <v>2</v>
      </c>
      <c r="U3">
        <v>0.5</v>
      </c>
      <c r="V3">
        <v>1</v>
      </c>
      <c r="W3">
        <v>0</v>
      </c>
      <c r="X3">
        <v>6.5</v>
      </c>
      <c r="Y3">
        <v>8.5</v>
      </c>
      <c r="Z3" t="s">
        <v>393</v>
      </c>
      <c r="AA3">
        <v>4</v>
      </c>
      <c r="AB3" t="s">
        <v>394</v>
      </c>
      <c r="AC3" t="s">
        <v>395</v>
      </c>
      <c r="AE3" t="s">
        <v>396</v>
      </c>
      <c r="AF3" t="s">
        <v>397</v>
      </c>
    </row>
    <row r="4" spans="1:32" x14ac:dyDescent="0.25">
      <c r="A4" t="s">
        <v>384</v>
      </c>
      <c r="B4" t="s">
        <v>124</v>
      </c>
      <c r="C4" t="s">
        <v>120</v>
      </c>
      <c r="D4" t="s">
        <v>385</v>
      </c>
      <c r="E4" t="s">
        <v>71</v>
      </c>
      <c r="F4" t="s">
        <v>125</v>
      </c>
      <c r="G4" t="s">
        <v>126</v>
      </c>
      <c r="H4">
        <v>2</v>
      </c>
      <c r="I4" t="s">
        <v>386</v>
      </c>
      <c r="J4" t="s">
        <v>387</v>
      </c>
      <c r="K4" t="s">
        <v>353</v>
      </c>
      <c r="L4" t="s">
        <v>354</v>
      </c>
      <c r="M4" t="s">
        <v>354</v>
      </c>
      <c r="N4" t="s">
        <v>42</v>
      </c>
      <c r="O4" t="s">
        <v>398</v>
      </c>
      <c r="P4" t="s">
        <v>399</v>
      </c>
      <c r="Q4">
        <v>1</v>
      </c>
      <c r="R4">
        <v>4.5</v>
      </c>
      <c r="S4">
        <v>0</v>
      </c>
      <c r="T4">
        <v>2</v>
      </c>
      <c r="U4">
        <v>1</v>
      </c>
      <c r="V4">
        <v>1</v>
      </c>
      <c r="W4">
        <v>0</v>
      </c>
      <c r="X4">
        <v>9.5</v>
      </c>
      <c r="Y4">
        <v>9.5</v>
      </c>
      <c r="Z4" t="s">
        <v>393</v>
      </c>
      <c r="AA4">
        <v>4</v>
      </c>
      <c r="AB4" t="s">
        <v>394</v>
      </c>
      <c r="AC4" t="s">
        <v>400</v>
      </c>
      <c r="AE4" t="s">
        <v>396</v>
      </c>
      <c r="AF4" t="s">
        <v>397</v>
      </c>
    </row>
    <row r="5" spans="1:32" x14ac:dyDescent="0.25">
      <c r="A5" t="s">
        <v>384</v>
      </c>
      <c r="B5" t="s">
        <v>127</v>
      </c>
      <c r="C5" t="s">
        <v>128</v>
      </c>
      <c r="D5" t="s">
        <v>401</v>
      </c>
      <c r="E5" t="s">
        <v>71</v>
      </c>
      <c r="F5" t="s">
        <v>129</v>
      </c>
      <c r="G5" t="s">
        <v>122</v>
      </c>
      <c r="H5">
        <v>1</v>
      </c>
      <c r="I5" t="s">
        <v>386</v>
      </c>
      <c r="J5" t="s">
        <v>387</v>
      </c>
      <c r="K5" t="s">
        <v>388</v>
      </c>
      <c r="L5" t="s">
        <v>389</v>
      </c>
      <c r="M5" t="s">
        <v>390</v>
      </c>
      <c r="N5" t="s">
        <v>42</v>
      </c>
      <c r="O5" t="s">
        <v>402</v>
      </c>
      <c r="P5" t="s">
        <v>403</v>
      </c>
      <c r="Q5">
        <v>1</v>
      </c>
      <c r="R5">
        <v>2</v>
      </c>
      <c r="S5">
        <v>1</v>
      </c>
      <c r="T5">
        <v>2</v>
      </c>
      <c r="U5">
        <v>1</v>
      </c>
      <c r="V5">
        <v>1</v>
      </c>
      <c r="W5">
        <v>0</v>
      </c>
      <c r="X5">
        <v>7</v>
      </c>
      <c r="Y5">
        <v>8</v>
      </c>
      <c r="Z5" t="s">
        <v>393</v>
      </c>
      <c r="AA5">
        <v>4</v>
      </c>
      <c r="AB5" t="s">
        <v>394</v>
      </c>
      <c r="AC5" t="s">
        <v>404</v>
      </c>
      <c r="AE5" t="s">
        <v>396</v>
      </c>
      <c r="AF5" t="s">
        <v>397</v>
      </c>
    </row>
    <row r="6" spans="1:32" x14ac:dyDescent="0.25">
      <c r="A6" t="s">
        <v>384</v>
      </c>
      <c r="B6" t="s">
        <v>131</v>
      </c>
      <c r="C6" t="s">
        <v>128</v>
      </c>
      <c r="D6" t="s">
        <v>401</v>
      </c>
      <c r="E6" t="s">
        <v>71</v>
      </c>
      <c r="F6" t="s">
        <v>132</v>
      </c>
      <c r="G6" t="s">
        <v>126</v>
      </c>
      <c r="H6">
        <v>2</v>
      </c>
      <c r="I6" t="s">
        <v>386</v>
      </c>
      <c r="J6" t="s">
        <v>387</v>
      </c>
      <c r="K6" t="s">
        <v>353</v>
      </c>
      <c r="L6" t="s">
        <v>354</v>
      </c>
      <c r="M6" t="s">
        <v>354</v>
      </c>
      <c r="N6" t="s">
        <v>42</v>
      </c>
      <c r="O6" t="s">
        <v>405</v>
      </c>
      <c r="P6" t="s">
        <v>406</v>
      </c>
      <c r="Q6">
        <v>1</v>
      </c>
      <c r="R6">
        <v>5</v>
      </c>
      <c r="S6">
        <v>0</v>
      </c>
      <c r="T6">
        <v>2</v>
      </c>
      <c r="U6">
        <v>1</v>
      </c>
      <c r="V6">
        <v>1</v>
      </c>
      <c r="W6">
        <v>0</v>
      </c>
      <c r="X6">
        <v>10</v>
      </c>
      <c r="Y6">
        <v>10</v>
      </c>
      <c r="Z6" t="s">
        <v>393</v>
      </c>
      <c r="AA6">
        <v>4</v>
      </c>
      <c r="AB6" t="s">
        <v>394</v>
      </c>
      <c r="AC6" t="s">
        <v>407</v>
      </c>
      <c r="AE6" t="s">
        <v>396</v>
      </c>
      <c r="AF6" t="s">
        <v>397</v>
      </c>
    </row>
    <row r="7" spans="1:32" x14ac:dyDescent="0.25">
      <c r="A7" t="s">
        <v>384</v>
      </c>
      <c r="B7" t="s">
        <v>133</v>
      </c>
      <c r="C7" t="s">
        <v>134</v>
      </c>
      <c r="D7" t="s">
        <v>408</v>
      </c>
      <c r="E7" t="s">
        <v>71</v>
      </c>
      <c r="F7" t="s">
        <v>135</v>
      </c>
      <c r="G7" t="s">
        <v>126</v>
      </c>
      <c r="H7">
        <v>1</v>
      </c>
      <c r="I7" t="s">
        <v>386</v>
      </c>
      <c r="J7" t="s">
        <v>387</v>
      </c>
      <c r="K7" t="s">
        <v>353</v>
      </c>
      <c r="L7" t="s">
        <v>354</v>
      </c>
      <c r="M7" t="s">
        <v>354</v>
      </c>
      <c r="N7" t="s">
        <v>42</v>
      </c>
      <c r="O7" t="s">
        <v>409</v>
      </c>
      <c r="P7" t="s">
        <v>410</v>
      </c>
      <c r="Q7">
        <v>1</v>
      </c>
      <c r="R7">
        <v>5.5</v>
      </c>
      <c r="S7">
        <v>0</v>
      </c>
      <c r="T7">
        <v>2</v>
      </c>
      <c r="U7">
        <v>1</v>
      </c>
      <c r="V7">
        <v>1</v>
      </c>
      <c r="W7">
        <v>0</v>
      </c>
      <c r="X7">
        <v>10.5</v>
      </c>
      <c r="Y7">
        <v>10.5</v>
      </c>
      <c r="Z7" t="s">
        <v>393</v>
      </c>
      <c r="AA7">
        <v>4</v>
      </c>
      <c r="AB7" t="s">
        <v>394</v>
      </c>
      <c r="AC7" t="s">
        <v>411</v>
      </c>
      <c r="AE7" t="s">
        <v>396</v>
      </c>
      <c r="AF7" t="s">
        <v>397</v>
      </c>
    </row>
    <row r="8" spans="1:32" x14ac:dyDescent="0.25">
      <c r="A8" t="s">
        <v>384</v>
      </c>
      <c r="B8" t="s">
        <v>137</v>
      </c>
      <c r="C8" t="s">
        <v>134</v>
      </c>
      <c r="D8" t="s">
        <v>408</v>
      </c>
      <c r="E8" t="s">
        <v>71</v>
      </c>
      <c r="F8" t="s">
        <v>138</v>
      </c>
      <c r="G8" t="s">
        <v>122</v>
      </c>
      <c r="H8">
        <v>2</v>
      </c>
      <c r="I8" t="s">
        <v>386</v>
      </c>
      <c r="J8" t="s">
        <v>387</v>
      </c>
      <c r="K8" t="s">
        <v>388</v>
      </c>
      <c r="L8" t="s">
        <v>389</v>
      </c>
      <c r="M8" t="s">
        <v>390</v>
      </c>
      <c r="N8" t="s">
        <v>42</v>
      </c>
      <c r="O8" t="s">
        <v>412</v>
      </c>
      <c r="P8" t="s">
        <v>413</v>
      </c>
      <c r="Q8">
        <v>1</v>
      </c>
      <c r="R8">
        <v>2</v>
      </c>
      <c r="S8">
        <v>2</v>
      </c>
      <c r="T8">
        <v>2</v>
      </c>
      <c r="U8">
        <v>1</v>
      </c>
      <c r="V8">
        <v>1</v>
      </c>
      <c r="W8">
        <v>0.5</v>
      </c>
      <c r="X8">
        <v>7.5</v>
      </c>
      <c r="Y8">
        <v>9.5</v>
      </c>
      <c r="Z8" t="s">
        <v>393</v>
      </c>
      <c r="AA8">
        <v>4</v>
      </c>
      <c r="AB8" t="s">
        <v>394</v>
      </c>
      <c r="AC8" t="s">
        <v>414</v>
      </c>
      <c r="AE8" t="s">
        <v>396</v>
      </c>
      <c r="AF8" t="s">
        <v>397</v>
      </c>
    </row>
    <row r="9" spans="1:32" x14ac:dyDescent="0.25">
      <c r="A9" t="s">
        <v>384</v>
      </c>
      <c r="B9" t="s">
        <v>139</v>
      </c>
      <c r="C9" t="s">
        <v>140</v>
      </c>
      <c r="D9" t="s">
        <v>415</v>
      </c>
      <c r="E9" t="s">
        <v>71</v>
      </c>
      <c r="F9" t="s">
        <v>141</v>
      </c>
      <c r="G9" t="s">
        <v>122</v>
      </c>
      <c r="H9">
        <v>1</v>
      </c>
      <c r="I9" t="s">
        <v>386</v>
      </c>
      <c r="J9" t="s">
        <v>387</v>
      </c>
      <c r="K9" t="s">
        <v>388</v>
      </c>
      <c r="L9" t="s">
        <v>389</v>
      </c>
      <c r="M9" t="s">
        <v>390</v>
      </c>
      <c r="N9" t="s">
        <v>42</v>
      </c>
      <c r="O9" t="s">
        <v>416</v>
      </c>
      <c r="P9" t="s">
        <v>417</v>
      </c>
      <c r="Q9">
        <v>1</v>
      </c>
      <c r="R9">
        <v>2</v>
      </c>
      <c r="S9">
        <v>1</v>
      </c>
      <c r="T9">
        <v>2</v>
      </c>
      <c r="U9">
        <v>1</v>
      </c>
      <c r="V9">
        <v>1</v>
      </c>
      <c r="W9">
        <v>0</v>
      </c>
      <c r="X9">
        <v>7</v>
      </c>
      <c r="Y9">
        <v>8</v>
      </c>
      <c r="Z9" t="s">
        <v>393</v>
      </c>
      <c r="AA9">
        <v>4</v>
      </c>
      <c r="AB9" t="s">
        <v>394</v>
      </c>
      <c r="AC9" t="s">
        <v>418</v>
      </c>
      <c r="AE9" t="s">
        <v>396</v>
      </c>
      <c r="AF9" t="s">
        <v>397</v>
      </c>
    </row>
    <row r="10" spans="1:32" x14ac:dyDescent="0.25">
      <c r="A10" t="s">
        <v>384</v>
      </c>
      <c r="B10" t="s">
        <v>143</v>
      </c>
      <c r="C10" t="s">
        <v>140</v>
      </c>
      <c r="D10" t="s">
        <v>415</v>
      </c>
      <c r="E10" t="s">
        <v>71</v>
      </c>
      <c r="F10" t="s">
        <v>144</v>
      </c>
      <c r="G10" t="s">
        <v>126</v>
      </c>
      <c r="H10">
        <v>2</v>
      </c>
      <c r="I10" t="s">
        <v>386</v>
      </c>
      <c r="J10" t="s">
        <v>387</v>
      </c>
      <c r="K10" t="s">
        <v>353</v>
      </c>
      <c r="L10" t="s">
        <v>354</v>
      </c>
      <c r="M10" t="s">
        <v>354</v>
      </c>
      <c r="N10" t="s">
        <v>42</v>
      </c>
      <c r="O10" t="s">
        <v>419</v>
      </c>
      <c r="P10" t="s">
        <v>420</v>
      </c>
      <c r="Q10">
        <v>1</v>
      </c>
      <c r="R10">
        <v>5</v>
      </c>
      <c r="S10">
        <v>0</v>
      </c>
      <c r="T10">
        <v>2</v>
      </c>
      <c r="U10">
        <v>1</v>
      </c>
      <c r="V10">
        <v>1</v>
      </c>
      <c r="W10">
        <v>0</v>
      </c>
      <c r="X10">
        <v>10</v>
      </c>
      <c r="Y10">
        <v>10</v>
      </c>
      <c r="Z10" t="s">
        <v>393</v>
      </c>
      <c r="AA10">
        <v>4</v>
      </c>
      <c r="AB10" t="s">
        <v>394</v>
      </c>
      <c r="AC10" t="s">
        <v>421</v>
      </c>
      <c r="AE10" t="s">
        <v>396</v>
      </c>
      <c r="AF10" t="s">
        <v>397</v>
      </c>
    </row>
    <row r="11" spans="1:32" x14ac:dyDescent="0.25">
      <c r="A11" t="s">
        <v>384</v>
      </c>
      <c r="B11" t="s">
        <v>145</v>
      </c>
      <c r="C11" t="s">
        <v>146</v>
      </c>
      <c r="D11" t="s">
        <v>422</v>
      </c>
      <c r="E11" t="s">
        <v>71</v>
      </c>
      <c r="F11" t="s">
        <v>147</v>
      </c>
      <c r="G11" t="s">
        <v>122</v>
      </c>
      <c r="H11">
        <v>1</v>
      </c>
      <c r="I11" t="s">
        <v>386</v>
      </c>
      <c r="J11" t="s">
        <v>387</v>
      </c>
      <c r="K11" t="s">
        <v>388</v>
      </c>
      <c r="L11" t="s">
        <v>389</v>
      </c>
      <c r="M11" t="s">
        <v>390</v>
      </c>
      <c r="N11" t="s">
        <v>42</v>
      </c>
      <c r="O11" t="s">
        <v>423</v>
      </c>
      <c r="P11" t="s">
        <v>424</v>
      </c>
      <c r="Q11">
        <v>1</v>
      </c>
      <c r="R11">
        <v>2</v>
      </c>
      <c r="S11">
        <v>2</v>
      </c>
      <c r="T11">
        <v>2</v>
      </c>
      <c r="U11">
        <v>1.5</v>
      </c>
      <c r="V11">
        <v>1</v>
      </c>
      <c r="W11">
        <v>0</v>
      </c>
      <c r="X11">
        <v>7.5</v>
      </c>
      <c r="Y11">
        <v>9.5</v>
      </c>
      <c r="Z11" t="s">
        <v>393</v>
      </c>
      <c r="AA11">
        <v>4</v>
      </c>
      <c r="AB11" t="s">
        <v>394</v>
      </c>
      <c r="AC11" t="s">
        <v>425</v>
      </c>
      <c r="AE11" t="s">
        <v>396</v>
      </c>
      <c r="AF11" t="s">
        <v>397</v>
      </c>
    </row>
    <row r="12" spans="1:32" x14ac:dyDescent="0.25">
      <c r="A12" t="s">
        <v>384</v>
      </c>
      <c r="B12" t="s">
        <v>149</v>
      </c>
      <c r="C12" t="s">
        <v>146</v>
      </c>
      <c r="D12" t="s">
        <v>422</v>
      </c>
      <c r="E12" t="s">
        <v>71</v>
      </c>
      <c r="F12" t="s">
        <v>150</v>
      </c>
      <c r="G12" t="s">
        <v>126</v>
      </c>
      <c r="H12">
        <v>2</v>
      </c>
      <c r="I12" t="s">
        <v>386</v>
      </c>
      <c r="J12" t="s">
        <v>387</v>
      </c>
      <c r="K12" t="s">
        <v>353</v>
      </c>
      <c r="L12" t="s">
        <v>354</v>
      </c>
      <c r="M12" t="s">
        <v>354</v>
      </c>
      <c r="N12" t="s">
        <v>42</v>
      </c>
      <c r="O12" t="s">
        <v>426</v>
      </c>
      <c r="P12" t="s">
        <v>427</v>
      </c>
      <c r="Q12">
        <v>1</v>
      </c>
      <c r="R12">
        <v>5.5</v>
      </c>
      <c r="S12">
        <v>0</v>
      </c>
      <c r="T12">
        <v>2</v>
      </c>
      <c r="U12">
        <v>1</v>
      </c>
      <c r="V12">
        <v>1</v>
      </c>
      <c r="W12">
        <v>0</v>
      </c>
      <c r="X12">
        <v>10.5</v>
      </c>
      <c r="Y12">
        <v>10.5</v>
      </c>
      <c r="Z12" t="s">
        <v>393</v>
      </c>
      <c r="AA12">
        <v>4</v>
      </c>
      <c r="AB12" t="s">
        <v>394</v>
      </c>
      <c r="AC12" t="s">
        <v>428</v>
      </c>
      <c r="AE12" t="s">
        <v>396</v>
      </c>
      <c r="AF12" t="s">
        <v>397</v>
      </c>
    </row>
    <row r="13" spans="1:32" x14ac:dyDescent="0.25">
      <c r="A13" t="s">
        <v>384</v>
      </c>
      <c r="B13" t="s">
        <v>151</v>
      </c>
      <c r="C13" t="s">
        <v>152</v>
      </c>
      <c r="D13" t="s">
        <v>429</v>
      </c>
      <c r="E13" t="s">
        <v>71</v>
      </c>
      <c r="F13" t="s">
        <v>153</v>
      </c>
      <c r="G13" t="s">
        <v>126</v>
      </c>
      <c r="H13">
        <v>1</v>
      </c>
      <c r="I13" t="s">
        <v>386</v>
      </c>
      <c r="J13" t="s">
        <v>387</v>
      </c>
      <c r="K13" t="s">
        <v>353</v>
      </c>
      <c r="L13" t="s">
        <v>354</v>
      </c>
      <c r="M13" t="s">
        <v>354</v>
      </c>
      <c r="N13" t="s">
        <v>42</v>
      </c>
      <c r="O13" t="s">
        <v>430</v>
      </c>
      <c r="P13" t="s">
        <v>431</v>
      </c>
      <c r="Q13">
        <v>1</v>
      </c>
      <c r="R13">
        <v>4.5</v>
      </c>
      <c r="S13">
        <v>0</v>
      </c>
      <c r="T13">
        <v>2</v>
      </c>
      <c r="U13">
        <v>1</v>
      </c>
      <c r="V13">
        <v>1</v>
      </c>
      <c r="W13">
        <v>0</v>
      </c>
      <c r="X13">
        <v>9.5</v>
      </c>
      <c r="Y13">
        <v>9.5</v>
      </c>
      <c r="Z13" t="s">
        <v>393</v>
      </c>
      <c r="AA13">
        <v>4</v>
      </c>
      <c r="AB13" t="s">
        <v>394</v>
      </c>
      <c r="AC13" t="s">
        <v>432</v>
      </c>
      <c r="AE13" t="s">
        <v>396</v>
      </c>
      <c r="AF13" t="s">
        <v>397</v>
      </c>
    </row>
    <row r="14" spans="1:32" x14ac:dyDescent="0.25">
      <c r="A14" t="s">
        <v>384</v>
      </c>
      <c r="B14" t="s">
        <v>155</v>
      </c>
      <c r="C14" t="s">
        <v>152</v>
      </c>
      <c r="D14" t="s">
        <v>429</v>
      </c>
      <c r="E14" t="s">
        <v>71</v>
      </c>
      <c r="F14" t="s">
        <v>156</v>
      </c>
      <c r="G14" t="s">
        <v>122</v>
      </c>
      <c r="H14">
        <v>2</v>
      </c>
      <c r="I14" t="s">
        <v>386</v>
      </c>
      <c r="J14" t="s">
        <v>387</v>
      </c>
      <c r="K14" t="s">
        <v>388</v>
      </c>
      <c r="L14" t="s">
        <v>389</v>
      </c>
      <c r="M14" t="s">
        <v>390</v>
      </c>
      <c r="N14" t="s">
        <v>42</v>
      </c>
      <c r="O14" t="s">
        <v>433</v>
      </c>
      <c r="P14" t="s">
        <v>434</v>
      </c>
      <c r="Q14">
        <v>1</v>
      </c>
      <c r="R14">
        <v>2</v>
      </c>
      <c r="S14">
        <v>1</v>
      </c>
      <c r="T14">
        <v>2</v>
      </c>
      <c r="U14">
        <v>0</v>
      </c>
      <c r="V14">
        <v>1</v>
      </c>
      <c r="W14">
        <v>0.5</v>
      </c>
      <c r="X14">
        <v>6.5</v>
      </c>
      <c r="Y14">
        <v>7.5</v>
      </c>
      <c r="Z14" t="s">
        <v>393</v>
      </c>
      <c r="AA14">
        <v>4</v>
      </c>
      <c r="AB14" t="s">
        <v>394</v>
      </c>
      <c r="AC14" t="s">
        <v>435</v>
      </c>
      <c r="AE14" t="s">
        <v>396</v>
      </c>
      <c r="AF14" t="s">
        <v>397</v>
      </c>
    </row>
    <row r="15" spans="1:32" x14ac:dyDescent="0.25">
      <c r="A15" t="s">
        <v>384</v>
      </c>
      <c r="B15" t="s">
        <v>157</v>
      </c>
      <c r="C15" t="s">
        <v>158</v>
      </c>
      <c r="D15" t="s">
        <v>436</v>
      </c>
      <c r="E15" t="s">
        <v>71</v>
      </c>
      <c r="F15" t="s">
        <v>159</v>
      </c>
      <c r="G15" t="s">
        <v>126</v>
      </c>
      <c r="H15">
        <v>1</v>
      </c>
      <c r="I15" t="s">
        <v>386</v>
      </c>
      <c r="J15" t="s">
        <v>387</v>
      </c>
      <c r="K15" t="s">
        <v>353</v>
      </c>
      <c r="L15" t="s">
        <v>354</v>
      </c>
      <c r="M15" t="s">
        <v>354</v>
      </c>
      <c r="N15" t="s">
        <v>42</v>
      </c>
      <c r="O15" t="s">
        <v>437</v>
      </c>
      <c r="P15" t="s">
        <v>438</v>
      </c>
      <c r="Q15">
        <v>1</v>
      </c>
      <c r="R15">
        <v>5</v>
      </c>
      <c r="S15">
        <v>0</v>
      </c>
      <c r="T15">
        <v>2</v>
      </c>
      <c r="U15">
        <v>1</v>
      </c>
      <c r="V15">
        <v>1</v>
      </c>
      <c r="W15">
        <v>0</v>
      </c>
      <c r="X15">
        <v>10</v>
      </c>
      <c r="Y15">
        <v>10</v>
      </c>
      <c r="Z15" t="s">
        <v>393</v>
      </c>
      <c r="AA15">
        <v>4</v>
      </c>
      <c r="AB15" t="s">
        <v>394</v>
      </c>
      <c r="AC15" t="s">
        <v>439</v>
      </c>
      <c r="AE15" t="s">
        <v>396</v>
      </c>
      <c r="AF15" t="s">
        <v>397</v>
      </c>
    </row>
    <row r="16" spans="1:32" x14ac:dyDescent="0.25">
      <c r="A16" t="s">
        <v>384</v>
      </c>
      <c r="B16" t="s">
        <v>161</v>
      </c>
      <c r="C16" t="s">
        <v>158</v>
      </c>
      <c r="D16" t="s">
        <v>436</v>
      </c>
      <c r="E16" t="s">
        <v>71</v>
      </c>
      <c r="F16" t="s">
        <v>162</v>
      </c>
      <c r="G16" t="s">
        <v>122</v>
      </c>
      <c r="H16">
        <v>2</v>
      </c>
      <c r="I16" t="s">
        <v>386</v>
      </c>
      <c r="J16" t="s">
        <v>387</v>
      </c>
      <c r="K16" t="s">
        <v>388</v>
      </c>
      <c r="L16" t="s">
        <v>389</v>
      </c>
      <c r="M16" t="s">
        <v>390</v>
      </c>
      <c r="N16" t="s">
        <v>42</v>
      </c>
      <c r="O16" t="s">
        <v>440</v>
      </c>
      <c r="P16" t="s">
        <v>441</v>
      </c>
      <c r="Q16">
        <v>1</v>
      </c>
      <c r="R16">
        <v>2</v>
      </c>
      <c r="S16">
        <v>2</v>
      </c>
      <c r="T16">
        <v>2</v>
      </c>
      <c r="U16">
        <v>1</v>
      </c>
      <c r="V16">
        <v>1</v>
      </c>
      <c r="W16">
        <v>0</v>
      </c>
      <c r="X16">
        <v>7</v>
      </c>
      <c r="Y16">
        <v>9</v>
      </c>
      <c r="Z16" t="s">
        <v>393</v>
      </c>
      <c r="AA16">
        <v>4</v>
      </c>
      <c r="AB16" t="s">
        <v>394</v>
      </c>
      <c r="AC16" t="s">
        <v>442</v>
      </c>
      <c r="AE16" t="s">
        <v>396</v>
      </c>
      <c r="AF16" t="s">
        <v>397</v>
      </c>
    </row>
    <row r="17" spans="1:32" x14ac:dyDescent="0.25">
      <c r="A17" t="s">
        <v>384</v>
      </c>
      <c r="B17" t="s">
        <v>163</v>
      </c>
      <c r="C17" t="s">
        <v>164</v>
      </c>
      <c r="D17" t="s">
        <v>385</v>
      </c>
      <c r="E17" t="s">
        <v>79</v>
      </c>
      <c r="F17" t="s">
        <v>165</v>
      </c>
      <c r="G17" t="s">
        <v>126</v>
      </c>
      <c r="H17">
        <v>1</v>
      </c>
      <c r="I17" t="s">
        <v>386</v>
      </c>
      <c r="J17" t="s">
        <v>387</v>
      </c>
      <c r="K17" t="s">
        <v>353</v>
      </c>
      <c r="L17" t="s">
        <v>354</v>
      </c>
      <c r="M17" t="s">
        <v>354</v>
      </c>
      <c r="N17" t="s">
        <v>42</v>
      </c>
      <c r="O17" t="s">
        <v>443</v>
      </c>
      <c r="P17" t="s">
        <v>444</v>
      </c>
      <c r="Q17">
        <v>1</v>
      </c>
      <c r="R17">
        <v>6.5</v>
      </c>
      <c r="S17">
        <v>0</v>
      </c>
      <c r="T17">
        <v>2</v>
      </c>
      <c r="U17">
        <v>1</v>
      </c>
      <c r="V17">
        <v>1</v>
      </c>
      <c r="W17">
        <v>0</v>
      </c>
      <c r="X17">
        <v>11.5</v>
      </c>
      <c r="Y17">
        <v>11.5</v>
      </c>
      <c r="Z17" t="s">
        <v>393</v>
      </c>
      <c r="AA17">
        <v>4</v>
      </c>
      <c r="AB17" t="s">
        <v>394</v>
      </c>
      <c r="AC17" t="s">
        <v>445</v>
      </c>
      <c r="AE17" t="s">
        <v>396</v>
      </c>
      <c r="AF17" t="s">
        <v>397</v>
      </c>
    </row>
    <row r="18" spans="1:32" x14ac:dyDescent="0.25">
      <c r="A18" t="s">
        <v>384</v>
      </c>
      <c r="B18" t="s">
        <v>167</v>
      </c>
      <c r="C18" t="s">
        <v>164</v>
      </c>
      <c r="D18" t="s">
        <v>385</v>
      </c>
      <c r="E18" t="s">
        <v>79</v>
      </c>
      <c r="F18" t="s">
        <v>168</v>
      </c>
      <c r="G18" t="s">
        <v>122</v>
      </c>
      <c r="H18">
        <v>2</v>
      </c>
      <c r="I18" t="s">
        <v>386</v>
      </c>
      <c r="J18" t="s">
        <v>387</v>
      </c>
      <c r="K18" t="s">
        <v>388</v>
      </c>
      <c r="L18" t="s">
        <v>389</v>
      </c>
      <c r="M18" t="s">
        <v>390</v>
      </c>
      <c r="N18" t="s">
        <v>42</v>
      </c>
      <c r="O18" t="s">
        <v>446</v>
      </c>
      <c r="P18" t="s">
        <v>447</v>
      </c>
      <c r="Q18">
        <v>1</v>
      </c>
      <c r="R18">
        <v>2</v>
      </c>
      <c r="S18">
        <v>2</v>
      </c>
      <c r="T18">
        <v>2</v>
      </c>
      <c r="U18">
        <v>3.5</v>
      </c>
      <c r="V18">
        <v>1</v>
      </c>
      <c r="W18">
        <v>0</v>
      </c>
      <c r="X18">
        <v>9.5</v>
      </c>
      <c r="Y18">
        <v>11.5</v>
      </c>
      <c r="Z18" t="s">
        <v>393</v>
      </c>
      <c r="AA18">
        <v>4</v>
      </c>
      <c r="AB18" t="s">
        <v>394</v>
      </c>
      <c r="AC18" t="s">
        <v>448</v>
      </c>
      <c r="AE18" t="s">
        <v>396</v>
      </c>
      <c r="AF18" t="s">
        <v>397</v>
      </c>
    </row>
    <row r="19" spans="1:32" x14ac:dyDescent="0.25">
      <c r="A19" t="s">
        <v>384</v>
      </c>
      <c r="B19" t="s">
        <v>169</v>
      </c>
      <c r="C19" t="s">
        <v>170</v>
      </c>
      <c r="D19" t="s">
        <v>401</v>
      </c>
      <c r="E19" t="s">
        <v>79</v>
      </c>
      <c r="F19" t="s">
        <v>171</v>
      </c>
      <c r="G19" t="s">
        <v>126</v>
      </c>
      <c r="H19">
        <v>1</v>
      </c>
      <c r="I19" t="s">
        <v>386</v>
      </c>
      <c r="J19" t="s">
        <v>387</v>
      </c>
      <c r="K19" t="s">
        <v>353</v>
      </c>
      <c r="L19" t="s">
        <v>354</v>
      </c>
      <c r="M19" t="s">
        <v>354</v>
      </c>
      <c r="N19" t="s">
        <v>42</v>
      </c>
      <c r="O19" t="s">
        <v>449</v>
      </c>
      <c r="P19" t="s">
        <v>450</v>
      </c>
      <c r="Q19">
        <v>1</v>
      </c>
      <c r="R19">
        <v>7</v>
      </c>
      <c r="S19">
        <v>0</v>
      </c>
      <c r="T19">
        <v>2</v>
      </c>
      <c r="U19">
        <v>1</v>
      </c>
      <c r="V19">
        <v>1</v>
      </c>
      <c r="W19">
        <v>0</v>
      </c>
      <c r="X19">
        <v>12</v>
      </c>
      <c r="Y19">
        <v>12</v>
      </c>
      <c r="Z19" t="s">
        <v>393</v>
      </c>
      <c r="AA19">
        <v>4</v>
      </c>
      <c r="AB19" t="s">
        <v>394</v>
      </c>
      <c r="AC19" t="s">
        <v>451</v>
      </c>
      <c r="AE19" t="s">
        <v>396</v>
      </c>
      <c r="AF19" t="s">
        <v>397</v>
      </c>
    </row>
    <row r="20" spans="1:32" x14ac:dyDescent="0.25">
      <c r="A20" t="s">
        <v>384</v>
      </c>
      <c r="B20" t="s">
        <v>173</v>
      </c>
      <c r="C20" t="s">
        <v>170</v>
      </c>
      <c r="D20" t="s">
        <v>401</v>
      </c>
      <c r="E20" t="s">
        <v>79</v>
      </c>
      <c r="F20" t="s">
        <v>174</v>
      </c>
      <c r="G20" t="s">
        <v>122</v>
      </c>
      <c r="H20">
        <v>2</v>
      </c>
      <c r="I20" t="s">
        <v>386</v>
      </c>
      <c r="J20" t="s">
        <v>387</v>
      </c>
      <c r="K20" t="s">
        <v>388</v>
      </c>
      <c r="L20" t="s">
        <v>389</v>
      </c>
      <c r="M20" t="s">
        <v>390</v>
      </c>
      <c r="N20" t="s">
        <v>42</v>
      </c>
      <c r="O20" t="s">
        <v>452</v>
      </c>
      <c r="P20" t="s">
        <v>453</v>
      </c>
      <c r="Q20">
        <v>1</v>
      </c>
      <c r="R20">
        <v>2</v>
      </c>
      <c r="S20">
        <v>1</v>
      </c>
      <c r="T20">
        <v>2</v>
      </c>
      <c r="U20">
        <v>4</v>
      </c>
      <c r="V20">
        <v>1</v>
      </c>
      <c r="W20">
        <v>0</v>
      </c>
      <c r="X20">
        <v>10</v>
      </c>
      <c r="Y20">
        <v>11</v>
      </c>
      <c r="Z20" t="s">
        <v>393</v>
      </c>
      <c r="AA20">
        <v>4</v>
      </c>
      <c r="AB20" t="s">
        <v>394</v>
      </c>
      <c r="AC20" t="s">
        <v>454</v>
      </c>
      <c r="AE20" t="s">
        <v>396</v>
      </c>
      <c r="AF20" t="s">
        <v>397</v>
      </c>
    </row>
    <row r="21" spans="1:32" x14ac:dyDescent="0.25">
      <c r="A21" t="s">
        <v>384</v>
      </c>
      <c r="B21" t="s">
        <v>175</v>
      </c>
      <c r="C21" t="s">
        <v>176</v>
      </c>
      <c r="D21" t="s">
        <v>408</v>
      </c>
      <c r="E21" t="s">
        <v>79</v>
      </c>
      <c r="F21" t="s">
        <v>177</v>
      </c>
      <c r="G21" t="s">
        <v>122</v>
      </c>
      <c r="H21">
        <v>1</v>
      </c>
      <c r="I21" t="s">
        <v>386</v>
      </c>
      <c r="J21" t="s">
        <v>387</v>
      </c>
      <c r="K21" t="s">
        <v>388</v>
      </c>
      <c r="L21" t="s">
        <v>389</v>
      </c>
      <c r="M21" t="s">
        <v>390</v>
      </c>
      <c r="N21" t="s">
        <v>42</v>
      </c>
      <c r="O21" t="s">
        <v>455</v>
      </c>
      <c r="P21" t="s">
        <v>456</v>
      </c>
      <c r="Q21">
        <v>1</v>
      </c>
      <c r="R21">
        <v>2</v>
      </c>
      <c r="S21">
        <v>2</v>
      </c>
      <c r="T21">
        <v>2</v>
      </c>
      <c r="U21">
        <v>4</v>
      </c>
      <c r="V21">
        <v>1</v>
      </c>
      <c r="W21">
        <v>0.5</v>
      </c>
      <c r="X21">
        <v>10.5</v>
      </c>
      <c r="Y21">
        <v>12.5</v>
      </c>
      <c r="Z21" t="s">
        <v>393</v>
      </c>
      <c r="AA21">
        <v>4</v>
      </c>
      <c r="AB21" t="s">
        <v>394</v>
      </c>
      <c r="AC21" t="s">
        <v>457</v>
      </c>
      <c r="AE21" t="s">
        <v>396</v>
      </c>
      <c r="AF21" t="s">
        <v>397</v>
      </c>
    </row>
    <row r="22" spans="1:32" x14ac:dyDescent="0.25">
      <c r="A22" t="s">
        <v>384</v>
      </c>
      <c r="B22" t="s">
        <v>179</v>
      </c>
      <c r="C22" t="s">
        <v>176</v>
      </c>
      <c r="D22" t="s">
        <v>408</v>
      </c>
      <c r="E22" t="s">
        <v>79</v>
      </c>
      <c r="F22" t="s">
        <v>180</v>
      </c>
      <c r="G22" t="s">
        <v>126</v>
      </c>
      <c r="H22">
        <v>2</v>
      </c>
      <c r="I22" t="s">
        <v>386</v>
      </c>
      <c r="J22" t="s">
        <v>387</v>
      </c>
      <c r="K22" t="s">
        <v>353</v>
      </c>
      <c r="L22" t="s">
        <v>354</v>
      </c>
      <c r="M22" t="s">
        <v>354</v>
      </c>
      <c r="N22" t="s">
        <v>42</v>
      </c>
      <c r="O22" t="s">
        <v>458</v>
      </c>
      <c r="P22" t="s">
        <v>459</v>
      </c>
      <c r="Q22">
        <v>1</v>
      </c>
      <c r="R22">
        <v>7.5</v>
      </c>
      <c r="S22">
        <v>0</v>
      </c>
      <c r="T22">
        <v>2</v>
      </c>
      <c r="U22">
        <v>1</v>
      </c>
      <c r="V22">
        <v>1</v>
      </c>
      <c r="W22">
        <v>0</v>
      </c>
      <c r="X22">
        <v>12.5</v>
      </c>
      <c r="Y22">
        <v>12.5</v>
      </c>
      <c r="Z22" t="s">
        <v>393</v>
      </c>
      <c r="AA22">
        <v>4</v>
      </c>
      <c r="AB22" t="s">
        <v>394</v>
      </c>
      <c r="AC22" t="s">
        <v>460</v>
      </c>
      <c r="AE22" t="s">
        <v>396</v>
      </c>
      <c r="AF22" t="s">
        <v>397</v>
      </c>
    </row>
    <row r="23" spans="1:32" x14ac:dyDescent="0.25">
      <c r="A23" t="s">
        <v>384</v>
      </c>
      <c r="B23" t="s">
        <v>181</v>
      </c>
      <c r="C23" t="s">
        <v>182</v>
      </c>
      <c r="D23" t="s">
        <v>415</v>
      </c>
      <c r="E23" t="s">
        <v>79</v>
      </c>
      <c r="F23" t="s">
        <v>183</v>
      </c>
      <c r="G23" t="s">
        <v>122</v>
      </c>
      <c r="H23">
        <v>1</v>
      </c>
      <c r="I23" t="s">
        <v>386</v>
      </c>
      <c r="J23" t="s">
        <v>387</v>
      </c>
      <c r="K23" t="s">
        <v>388</v>
      </c>
      <c r="L23" t="s">
        <v>389</v>
      </c>
      <c r="M23" t="s">
        <v>390</v>
      </c>
      <c r="N23" t="s">
        <v>42</v>
      </c>
      <c r="O23" t="s">
        <v>461</v>
      </c>
      <c r="P23" t="s">
        <v>462</v>
      </c>
      <c r="Q23">
        <v>1</v>
      </c>
      <c r="R23">
        <v>2</v>
      </c>
      <c r="S23">
        <v>1</v>
      </c>
      <c r="T23">
        <v>2</v>
      </c>
      <c r="U23">
        <v>4</v>
      </c>
      <c r="V23">
        <v>1</v>
      </c>
      <c r="W23">
        <v>0</v>
      </c>
      <c r="X23">
        <v>10</v>
      </c>
      <c r="Y23">
        <v>11</v>
      </c>
      <c r="Z23" t="s">
        <v>393</v>
      </c>
      <c r="AA23">
        <v>4</v>
      </c>
      <c r="AB23" t="s">
        <v>394</v>
      </c>
      <c r="AC23" t="s">
        <v>463</v>
      </c>
      <c r="AE23" t="s">
        <v>396</v>
      </c>
      <c r="AF23" t="s">
        <v>397</v>
      </c>
    </row>
    <row r="24" spans="1:32" x14ac:dyDescent="0.25">
      <c r="A24" t="s">
        <v>384</v>
      </c>
      <c r="B24" t="s">
        <v>185</v>
      </c>
      <c r="C24" t="s">
        <v>182</v>
      </c>
      <c r="D24" t="s">
        <v>415</v>
      </c>
      <c r="E24" t="s">
        <v>79</v>
      </c>
      <c r="F24" t="s">
        <v>186</v>
      </c>
      <c r="G24" t="s">
        <v>126</v>
      </c>
      <c r="H24">
        <v>2</v>
      </c>
      <c r="I24" t="s">
        <v>386</v>
      </c>
      <c r="J24" t="s">
        <v>387</v>
      </c>
      <c r="K24" t="s">
        <v>353</v>
      </c>
      <c r="L24" t="s">
        <v>354</v>
      </c>
      <c r="M24" t="s">
        <v>354</v>
      </c>
      <c r="N24" t="s">
        <v>42</v>
      </c>
      <c r="O24" t="s">
        <v>464</v>
      </c>
      <c r="P24" t="s">
        <v>465</v>
      </c>
      <c r="Q24">
        <v>1</v>
      </c>
      <c r="R24">
        <v>7</v>
      </c>
      <c r="S24">
        <v>0</v>
      </c>
      <c r="T24">
        <v>2</v>
      </c>
      <c r="U24">
        <v>1</v>
      </c>
      <c r="V24">
        <v>1</v>
      </c>
      <c r="W24">
        <v>0</v>
      </c>
      <c r="X24">
        <v>12</v>
      </c>
      <c r="Y24">
        <v>12</v>
      </c>
      <c r="Z24" t="s">
        <v>393</v>
      </c>
      <c r="AA24">
        <v>4</v>
      </c>
      <c r="AB24" t="s">
        <v>394</v>
      </c>
      <c r="AC24" t="s">
        <v>466</v>
      </c>
      <c r="AE24" t="s">
        <v>396</v>
      </c>
      <c r="AF24" t="s">
        <v>397</v>
      </c>
    </row>
    <row r="25" spans="1:32" x14ac:dyDescent="0.25">
      <c r="A25" t="s">
        <v>384</v>
      </c>
      <c r="B25" t="s">
        <v>187</v>
      </c>
      <c r="C25" t="s">
        <v>188</v>
      </c>
      <c r="D25" t="s">
        <v>422</v>
      </c>
      <c r="E25" t="s">
        <v>79</v>
      </c>
      <c r="F25" t="s">
        <v>189</v>
      </c>
      <c r="G25" t="s">
        <v>126</v>
      </c>
      <c r="H25">
        <v>1</v>
      </c>
      <c r="I25" t="s">
        <v>386</v>
      </c>
      <c r="J25" t="s">
        <v>387</v>
      </c>
      <c r="K25" t="s">
        <v>353</v>
      </c>
      <c r="L25" t="s">
        <v>354</v>
      </c>
      <c r="M25" t="s">
        <v>354</v>
      </c>
      <c r="N25" t="s">
        <v>42</v>
      </c>
      <c r="O25" t="s">
        <v>467</v>
      </c>
      <c r="P25" t="s">
        <v>468</v>
      </c>
      <c r="Q25">
        <v>1</v>
      </c>
      <c r="R25">
        <v>7.5</v>
      </c>
      <c r="S25">
        <v>0</v>
      </c>
      <c r="T25">
        <v>2</v>
      </c>
      <c r="U25">
        <v>1</v>
      </c>
      <c r="V25">
        <v>1</v>
      </c>
      <c r="W25">
        <v>0</v>
      </c>
      <c r="X25">
        <v>12.5</v>
      </c>
      <c r="Y25">
        <v>12.5</v>
      </c>
      <c r="Z25" t="s">
        <v>393</v>
      </c>
      <c r="AA25">
        <v>4</v>
      </c>
      <c r="AB25" t="s">
        <v>394</v>
      </c>
      <c r="AC25" t="s">
        <v>469</v>
      </c>
      <c r="AE25" t="s">
        <v>396</v>
      </c>
      <c r="AF25" t="s">
        <v>397</v>
      </c>
    </row>
    <row r="26" spans="1:32" x14ac:dyDescent="0.25">
      <c r="A26" t="s">
        <v>384</v>
      </c>
      <c r="B26" t="s">
        <v>191</v>
      </c>
      <c r="C26" t="s">
        <v>188</v>
      </c>
      <c r="D26" t="s">
        <v>422</v>
      </c>
      <c r="E26" t="s">
        <v>79</v>
      </c>
      <c r="F26" t="s">
        <v>192</v>
      </c>
      <c r="G26" t="s">
        <v>122</v>
      </c>
      <c r="H26">
        <v>2</v>
      </c>
      <c r="I26" t="s">
        <v>386</v>
      </c>
      <c r="J26" t="s">
        <v>387</v>
      </c>
      <c r="K26" t="s">
        <v>388</v>
      </c>
      <c r="L26" t="s">
        <v>389</v>
      </c>
      <c r="M26" t="s">
        <v>390</v>
      </c>
      <c r="N26" t="s">
        <v>42</v>
      </c>
      <c r="O26" t="s">
        <v>470</v>
      </c>
      <c r="P26" t="s">
        <v>471</v>
      </c>
      <c r="Q26">
        <v>1</v>
      </c>
      <c r="R26">
        <v>2</v>
      </c>
      <c r="S26">
        <v>2</v>
      </c>
      <c r="T26">
        <v>2</v>
      </c>
      <c r="U26">
        <v>4.5</v>
      </c>
      <c r="V26">
        <v>1</v>
      </c>
      <c r="W26">
        <v>0</v>
      </c>
      <c r="X26">
        <v>10.5</v>
      </c>
      <c r="Y26">
        <v>12.5</v>
      </c>
      <c r="Z26" t="s">
        <v>393</v>
      </c>
      <c r="AA26">
        <v>4</v>
      </c>
      <c r="AB26" t="s">
        <v>394</v>
      </c>
      <c r="AC26" t="s">
        <v>472</v>
      </c>
      <c r="AE26" t="s">
        <v>396</v>
      </c>
      <c r="AF26" t="s">
        <v>397</v>
      </c>
    </row>
    <row r="27" spans="1:32" x14ac:dyDescent="0.25">
      <c r="A27" t="s">
        <v>384</v>
      </c>
      <c r="B27" t="s">
        <v>193</v>
      </c>
      <c r="C27" t="s">
        <v>194</v>
      </c>
      <c r="D27" t="s">
        <v>429</v>
      </c>
      <c r="E27" t="s">
        <v>79</v>
      </c>
      <c r="F27" t="s">
        <v>195</v>
      </c>
      <c r="G27" t="s">
        <v>122</v>
      </c>
      <c r="H27">
        <v>1</v>
      </c>
      <c r="I27" t="s">
        <v>386</v>
      </c>
      <c r="J27" t="s">
        <v>387</v>
      </c>
      <c r="K27" t="s">
        <v>388</v>
      </c>
      <c r="L27" t="s">
        <v>389</v>
      </c>
      <c r="M27" t="s">
        <v>390</v>
      </c>
      <c r="N27" t="s">
        <v>42</v>
      </c>
      <c r="O27" t="s">
        <v>473</v>
      </c>
      <c r="P27" t="s">
        <v>474</v>
      </c>
      <c r="Q27">
        <v>1</v>
      </c>
      <c r="R27">
        <v>2</v>
      </c>
      <c r="S27">
        <v>1</v>
      </c>
      <c r="T27">
        <v>2</v>
      </c>
      <c r="U27">
        <v>3</v>
      </c>
      <c r="V27">
        <v>1</v>
      </c>
      <c r="W27">
        <v>0.5</v>
      </c>
      <c r="X27">
        <v>9.5</v>
      </c>
      <c r="Y27">
        <v>10.5</v>
      </c>
      <c r="Z27" t="s">
        <v>393</v>
      </c>
      <c r="AA27">
        <v>4</v>
      </c>
      <c r="AB27" t="s">
        <v>394</v>
      </c>
      <c r="AC27" t="s">
        <v>475</v>
      </c>
      <c r="AE27" t="s">
        <v>396</v>
      </c>
      <c r="AF27" t="s">
        <v>397</v>
      </c>
    </row>
    <row r="28" spans="1:32" x14ac:dyDescent="0.25">
      <c r="A28" t="s">
        <v>384</v>
      </c>
      <c r="B28" t="s">
        <v>197</v>
      </c>
      <c r="C28" t="s">
        <v>194</v>
      </c>
      <c r="D28" t="s">
        <v>429</v>
      </c>
      <c r="E28" t="s">
        <v>79</v>
      </c>
      <c r="F28" t="s">
        <v>198</v>
      </c>
      <c r="G28" t="s">
        <v>126</v>
      </c>
      <c r="H28">
        <v>2</v>
      </c>
      <c r="I28" t="s">
        <v>386</v>
      </c>
      <c r="J28" t="s">
        <v>387</v>
      </c>
      <c r="K28" t="s">
        <v>353</v>
      </c>
      <c r="L28" t="s">
        <v>354</v>
      </c>
      <c r="M28" t="s">
        <v>354</v>
      </c>
      <c r="N28" t="s">
        <v>42</v>
      </c>
      <c r="O28" t="s">
        <v>476</v>
      </c>
      <c r="P28" t="s">
        <v>477</v>
      </c>
      <c r="Q28">
        <v>1</v>
      </c>
      <c r="R28">
        <v>6.5</v>
      </c>
      <c r="S28">
        <v>0</v>
      </c>
      <c r="T28">
        <v>2</v>
      </c>
      <c r="U28">
        <v>1</v>
      </c>
      <c r="V28">
        <v>1</v>
      </c>
      <c r="W28">
        <v>0</v>
      </c>
      <c r="X28">
        <v>11.5</v>
      </c>
      <c r="Y28">
        <v>11.5</v>
      </c>
      <c r="Z28" t="s">
        <v>393</v>
      </c>
      <c r="AA28">
        <v>4</v>
      </c>
      <c r="AB28" t="s">
        <v>394</v>
      </c>
      <c r="AC28" t="s">
        <v>478</v>
      </c>
      <c r="AE28" t="s">
        <v>396</v>
      </c>
      <c r="AF28" t="s">
        <v>397</v>
      </c>
    </row>
    <row r="29" spans="1:32" x14ac:dyDescent="0.25">
      <c r="A29" t="s">
        <v>384</v>
      </c>
      <c r="B29" t="s">
        <v>199</v>
      </c>
      <c r="C29" t="s">
        <v>200</v>
      </c>
      <c r="D29" t="s">
        <v>436</v>
      </c>
      <c r="E29" t="s">
        <v>79</v>
      </c>
      <c r="F29" t="s">
        <v>201</v>
      </c>
      <c r="G29" t="s">
        <v>126</v>
      </c>
      <c r="H29">
        <v>1</v>
      </c>
      <c r="I29" t="s">
        <v>386</v>
      </c>
      <c r="J29" t="s">
        <v>387</v>
      </c>
      <c r="K29" t="s">
        <v>353</v>
      </c>
      <c r="L29" t="s">
        <v>354</v>
      </c>
      <c r="M29" t="s">
        <v>354</v>
      </c>
      <c r="N29" t="s">
        <v>42</v>
      </c>
      <c r="O29" t="s">
        <v>479</v>
      </c>
      <c r="P29" t="s">
        <v>480</v>
      </c>
      <c r="Q29">
        <v>1</v>
      </c>
      <c r="R29">
        <v>7</v>
      </c>
      <c r="S29">
        <v>0</v>
      </c>
      <c r="T29">
        <v>2</v>
      </c>
      <c r="U29">
        <v>1</v>
      </c>
      <c r="V29">
        <v>1</v>
      </c>
      <c r="W29">
        <v>0</v>
      </c>
      <c r="X29">
        <v>12</v>
      </c>
      <c r="Y29">
        <v>12</v>
      </c>
      <c r="Z29" t="s">
        <v>393</v>
      </c>
      <c r="AA29">
        <v>4</v>
      </c>
      <c r="AB29" t="s">
        <v>394</v>
      </c>
      <c r="AC29" t="s">
        <v>481</v>
      </c>
      <c r="AE29" t="s">
        <v>396</v>
      </c>
      <c r="AF29" t="s">
        <v>397</v>
      </c>
    </row>
    <row r="30" spans="1:32" x14ac:dyDescent="0.25">
      <c r="A30" t="s">
        <v>384</v>
      </c>
      <c r="B30" t="s">
        <v>203</v>
      </c>
      <c r="C30" t="s">
        <v>200</v>
      </c>
      <c r="D30" t="s">
        <v>436</v>
      </c>
      <c r="E30" t="s">
        <v>79</v>
      </c>
      <c r="F30" t="s">
        <v>204</v>
      </c>
      <c r="G30" t="s">
        <v>122</v>
      </c>
      <c r="H30">
        <v>2</v>
      </c>
      <c r="I30" t="s">
        <v>386</v>
      </c>
      <c r="J30" t="s">
        <v>387</v>
      </c>
      <c r="K30" t="s">
        <v>388</v>
      </c>
      <c r="L30" t="s">
        <v>389</v>
      </c>
      <c r="M30" t="s">
        <v>390</v>
      </c>
      <c r="N30" t="s">
        <v>42</v>
      </c>
      <c r="O30" t="s">
        <v>482</v>
      </c>
      <c r="P30" t="s">
        <v>483</v>
      </c>
      <c r="Q30">
        <v>1</v>
      </c>
      <c r="R30">
        <v>2</v>
      </c>
      <c r="S30">
        <v>2</v>
      </c>
      <c r="T30">
        <v>2</v>
      </c>
      <c r="U30">
        <v>4</v>
      </c>
      <c r="V30">
        <v>1</v>
      </c>
      <c r="W30">
        <v>0</v>
      </c>
      <c r="X30">
        <v>10</v>
      </c>
      <c r="Y30">
        <v>12</v>
      </c>
      <c r="Z30" t="s">
        <v>393</v>
      </c>
      <c r="AA30">
        <v>4</v>
      </c>
      <c r="AB30" t="s">
        <v>394</v>
      </c>
      <c r="AC30" t="s">
        <v>484</v>
      </c>
      <c r="AE30" t="s">
        <v>396</v>
      </c>
      <c r="AF30" t="s">
        <v>397</v>
      </c>
    </row>
    <row r="31" spans="1:32" x14ac:dyDescent="0.25">
      <c r="A31" t="s">
        <v>384</v>
      </c>
      <c r="B31" t="s">
        <v>205</v>
      </c>
      <c r="C31" t="s">
        <v>206</v>
      </c>
      <c r="D31" t="s">
        <v>385</v>
      </c>
      <c r="E31" t="s">
        <v>87</v>
      </c>
      <c r="F31" t="s">
        <v>207</v>
      </c>
      <c r="G31" t="s">
        <v>122</v>
      </c>
      <c r="H31">
        <v>1</v>
      </c>
      <c r="I31" t="s">
        <v>386</v>
      </c>
      <c r="J31" t="s">
        <v>387</v>
      </c>
      <c r="K31" t="s">
        <v>388</v>
      </c>
      <c r="L31" t="s">
        <v>389</v>
      </c>
      <c r="M31" t="s">
        <v>390</v>
      </c>
      <c r="N31" t="s">
        <v>42</v>
      </c>
      <c r="O31" t="s">
        <v>485</v>
      </c>
      <c r="P31" t="s">
        <v>486</v>
      </c>
      <c r="Q31">
        <v>1</v>
      </c>
      <c r="R31">
        <v>2</v>
      </c>
      <c r="S31">
        <v>2</v>
      </c>
      <c r="T31">
        <v>2</v>
      </c>
      <c r="U31">
        <v>2.5</v>
      </c>
      <c r="V31">
        <v>1</v>
      </c>
      <c r="W31">
        <v>0</v>
      </c>
      <c r="X31">
        <v>8.5</v>
      </c>
      <c r="Y31">
        <v>10.5</v>
      </c>
      <c r="Z31" t="s">
        <v>393</v>
      </c>
      <c r="AA31">
        <v>3</v>
      </c>
      <c r="AB31" t="s">
        <v>394</v>
      </c>
      <c r="AC31" t="s">
        <v>487</v>
      </c>
      <c r="AE31" t="s">
        <v>396</v>
      </c>
      <c r="AF31" t="s">
        <v>397</v>
      </c>
    </row>
    <row r="32" spans="1:32" x14ac:dyDescent="0.25">
      <c r="A32" t="s">
        <v>384</v>
      </c>
      <c r="B32" t="s">
        <v>209</v>
      </c>
      <c r="C32" t="s">
        <v>206</v>
      </c>
      <c r="D32" t="s">
        <v>385</v>
      </c>
      <c r="E32" t="s">
        <v>87</v>
      </c>
      <c r="F32" t="s">
        <v>210</v>
      </c>
      <c r="G32" t="s">
        <v>126</v>
      </c>
      <c r="H32">
        <v>2</v>
      </c>
      <c r="I32" t="s">
        <v>386</v>
      </c>
      <c r="J32" t="s">
        <v>387</v>
      </c>
      <c r="K32" t="s">
        <v>353</v>
      </c>
      <c r="L32" t="s">
        <v>354</v>
      </c>
      <c r="M32" t="s">
        <v>354</v>
      </c>
      <c r="N32" t="s">
        <v>42</v>
      </c>
      <c r="O32" t="s">
        <v>488</v>
      </c>
      <c r="P32" t="s">
        <v>489</v>
      </c>
      <c r="Q32">
        <v>1</v>
      </c>
      <c r="R32">
        <v>8.5</v>
      </c>
      <c r="S32">
        <v>0</v>
      </c>
      <c r="T32">
        <v>2</v>
      </c>
      <c r="U32">
        <v>1</v>
      </c>
      <c r="V32">
        <v>1</v>
      </c>
      <c r="W32">
        <v>0</v>
      </c>
      <c r="X32">
        <v>13.5</v>
      </c>
      <c r="Y32">
        <v>13.5</v>
      </c>
      <c r="Z32" t="s">
        <v>393</v>
      </c>
      <c r="AA32">
        <v>3</v>
      </c>
      <c r="AB32" t="s">
        <v>394</v>
      </c>
      <c r="AC32" t="s">
        <v>490</v>
      </c>
      <c r="AE32" t="s">
        <v>396</v>
      </c>
      <c r="AF32" t="s">
        <v>397</v>
      </c>
    </row>
    <row r="33" spans="1:32" x14ac:dyDescent="0.25">
      <c r="A33" t="s">
        <v>384</v>
      </c>
      <c r="B33" t="s">
        <v>211</v>
      </c>
      <c r="C33" t="s">
        <v>212</v>
      </c>
      <c r="D33" t="s">
        <v>401</v>
      </c>
      <c r="E33" t="s">
        <v>87</v>
      </c>
      <c r="F33" t="s">
        <v>213</v>
      </c>
      <c r="G33" t="s">
        <v>122</v>
      </c>
      <c r="H33">
        <v>1</v>
      </c>
      <c r="I33" t="s">
        <v>386</v>
      </c>
      <c r="J33" t="s">
        <v>387</v>
      </c>
      <c r="K33" t="s">
        <v>388</v>
      </c>
      <c r="L33" t="s">
        <v>389</v>
      </c>
      <c r="M33" t="s">
        <v>390</v>
      </c>
      <c r="N33" t="s">
        <v>42</v>
      </c>
      <c r="O33" t="s">
        <v>491</v>
      </c>
      <c r="P33" t="s">
        <v>492</v>
      </c>
      <c r="Q33">
        <v>1</v>
      </c>
      <c r="R33">
        <v>2</v>
      </c>
      <c r="S33">
        <v>1</v>
      </c>
      <c r="T33">
        <v>2</v>
      </c>
      <c r="U33">
        <v>3</v>
      </c>
      <c r="V33">
        <v>1</v>
      </c>
      <c r="W33">
        <v>0</v>
      </c>
      <c r="X33">
        <v>9</v>
      </c>
      <c r="Y33">
        <v>10</v>
      </c>
      <c r="Z33" t="s">
        <v>393</v>
      </c>
      <c r="AA33">
        <v>3</v>
      </c>
      <c r="AB33" t="s">
        <v>394</v>
      </c>
      <c r="AC33" t="s">
        <v>493</v>
      </c>
      <c r="AE33" t="s">
        <v>396</v>
      </c>
      <c r="AF33" t="s">
        <v>397</v>
      </c>
    </row>
    <row r="34" spans="1:32" x14ac:dyDescent="0.25">
      <c r="A34" t="s">
        <v>384</v>
      </c>
      <c r="B34" t="s">
        <v>215</v>
      </c>
      <c r="C34" t="s">
        <v>212</v>
      </c>
      <c r="D34" t="s">
        <v>401</v>
      </c>
      <c r="E34" t="s">
        <v>87</v>
      </c>
      <c r="F34" t="s">
        <v>216</v>
      </c>
      <c r="G34" t="s">
        <v>126</v>
      </c>
      <c r="H34">
        <v>2</v>
      </c>
      <c r="I34" t="s">
        <v>386</v>
      </c>
      <c r="J34" t="s">
        <v>387</v>
      </c>
      <c r="K34" t="s">
        <v>353</v>
      </c>
      <c r="L34" t="s">
        <v>354</v>
      </c>
      <c r="M34" t="s">
        <v>354</v>
      </c>
      <c r="N34" t="s">
        <v>42</v>
      </c>
      <c r="O34" t="s">
        <v>494</v>
      </c>
      <c r="P34" t="s">
        <v>495</v>
      </c>
      <c r="Q34">
        <v>1</v>
      </c>
      <c r="R34">
        <v>9</v>
      </c>
      <c r="S34">
        <v>0</v>
      </c>
      <c r="T34">
        <v>2</v>
      </c>
      <c r="U34">
        <v>1</v>
      </c>
      <c r="V34">
        <v>1</v>
      </c>
      <c r="W34">
        <v>0</v>
      </c>
      <c r="X34">
        <v>14</v>
      </c>
      <c r="Y34">
        <v>14</v>
      </c>
      <c r="Z34" t="s">
        <v>393</v>
      </c>
      <c r="AA34">
        <v>3</v>
      </c>
      <c r="AB34" t="s">
        <v>394</v>
      </c>
      <c r="AC34" t="s">
        <v>496</v>
      </c>
      <c r="AE34" t="s">
        <v>396</v>
      </c>
      <c r="AF34" t="s">
        <v>397</v>
      </c>
    </row>
    <row r="35" spans="1:32" x14ac:dyDescent="0.25">
      <c r="A35" t="s">
        <v>384</v>
      </c>
      <c r="B35" t="s">
        <v>217</v>
      </c>
      <c r="C35" t="s">
        <v>218</v>
      </c>
      <c r="D35" t="s">
        <v>408</v>
      </c>
      <c r="E35" t="s">
        <v>87</v>
      </c>
      <c r="F35" t="s">
        <v>219</v>
      </c>
      <c r="G35" t="s">
        <v>126</v>
      </c>
      <c r="H35">
        <v>1</v>
      </c>
      <c r="I35" t="s">
        <v>386</v>
      </c>
      <c r="J35" t="s">
        <v>387</v>
      </c>
      <c r="K35" t="s">
        <v>353</v>
      </c>
      <c r="L35" t="s">
        <v>354</v>
      </c>
      <c r="M35" t="s">
        <v>354</v>
      </c>
      <c r="N35" t="s">
        <v>42</v>
      </c>
      <c r="O35" t="s">
        <v>497</v>
      </c>
      <c r="P35" t="s">
        <v>498</v>
      </c>
      <c r="Q35">
        <v>1</v>
      </c>
      <c r="R35">
        <v>9.5</v>
      </c>
      <c r="S35">
        <v>0</v>
      </c>
      <c r="T35">
        <v>2</v>
      </c>
      <c r="U35">
        <v>1</v>
      </c>
      <c r="V35">
        <v>1</v>
      </c>
      <c r="W35">
        <v>0</v>
      </c>
      <c r="X35">
        <v>14.5</v>
      </c>
      <c r="Y35">
        <v>14.5</v>
      </c>
      <c r="Z35" t="s">
        <v>393</v>
      </c>
      <c r="AA35">
        <v>3</v>
      </c>
      <c r="AB35" t="s">
        <v>394</v>
      </c>
      <c r="AC35" t="s">
        <v>499</v>
      </c>
      <c r="AE35" t="s">
        <v>396</v>
      </c>
      <c r="AF35" t="s">
        <v>397</v>
      </c>
    </row>
    <row r="36" spans="1:32" x14ac:dyDescent="0.25">
      <c r="A36" t="s">
        <v>384</v>
      </c>
      <c r="B36" t="s">
        <v>221</v>
      </c>
      <c r="C36" t="s">
        <v>218</v>
      </c>
      <c r="D36" t="s">
        <v>408</v>
      </c>
      <c r="E36" t="s">
        <v>87</v>
      </c>
      <c r="F36" t="s">
        <v>222</v>
      </c>
      <c r="G36" t="s">
        <v>122</v>
      </c>
      <c r="H36">
        <v>2</v>
      </c>
      <c r="I36" t="s">
        <v>386</v>
      </c>
      <c r="J36" t="s">
        <v>387</v>
      </c>
      <c r="K36" t="s">
        <v>388</v>
      </c>
      <c r="L36" t="s">
        <v>389</v>
      </c>
      <c r="M36" t="s">
        <v>390</v>
      </c>
      <c r="N36" t="s">
        <v>42</v>
      </c>
      <c r="O36" t="s">
        <v>500</v>
      </c>
      <c r="P36" t="s">
        <v>501</v>
      </c>
      <c r="Q36">
        <v>1</v>
      </c>
      <c r="R36">
        <v>2</v>
      </c>
      <c r="S36">
        <v>2</v>
      </c>
      <c r="T36">
        <v>2</v>
      </c>
      <c r="U36">
        <v>3</v>
      </c>
      <c r="V36">
        <v>1</v>
      </c>
      <c r="W36">
        <v>0.5</v>
      </c>
      <c r="X36">
        <v>9.5</v>
      </c>
      <c r="Y36">
        <v>11.5</v>
      </c>
      <c r="Z36" t="s">
        <v>393</v>
      </c>
      <c r="AA36">
        <v>3</v>
      </c>
      <c r="AB36" t="s">
        <v>394</v>
      </c>
      <c r="AC36" t="s">
        <v>502</v>
      </c>
      <c r="AE36" t="s">
        <v>396</v>
      </c>
      <c r="AF36" t="s">
        <v>397</v>
      </c>
    </row>
    <row r="37" spans="1:32" x14ac:dyDescent="0.25">
      <c r="A37" t="s">
        <v>384</v>
      </c>
      <c r="B37" t="s">
        <v>223</v>
      </c>
      <c r="C37" t="s">
        <v>224</v>
      </c>
      <c r="D37" t="s">
        <v>415</v>
      </c>
      <c r="E37" t="s">
        <v>87</v>
      </c>
      <c r="F37" t="s">
        <v>225</v>
      </c>
      <c r="G37" t="s">
        <v>122</v>
      </c>
      <c r="H37">
        <v>1</v>
      </c>
      <c r="I37" t="s">
        <v>386</v>
      </c>
      <c r="J37" t="s">
        <v>387</v>
      </c>
      <c r="K37" t="s">
        <v>388</v>
      </c>
      <c r="L37" t="s">
        <v>389</v>
      </c>
      <c r="M37" t="s">
        <v>390</v>
      </c>
      <c r="N37" t="s">
        <v>42</v>
      </c>
      <c r="O37" t="s">
        <v>503</v>
      </c>
      <c r="P37" t="s">
        <v>504</v>
      </c>
      <c r="Q37">
        <v>1</v>
      </c>
      <c r="R37">
        <v>2</v>
      </c>
      <c r="S37">
        <v>1</v>
      </c>
      <c r="T37">
        <v>2</v>
      </c>
      <c r="U37">
        <v>3</v>
      </c>
      <c r="V37">
        <v>1</v>
      </c>
      <c r="W37">
        <v>0</v>
      </c>
      <c r="X37">
        <v>9</v>
      </c>
      <c r="Y37">
        <v>10</v>
      </c>
      <c r="Z37" t="s">
        <v>394</v>
      </c>
      <c r="AA37">
        <v>2</v>
      </c>
      <c r="AB37" t="s">
        <v>394</v>
      </c>
      <c r="AC37" t="s">
        <v>505</v>
      </c>
      <c r="AE37" t="s">
        <v>506</v>
      </c>
      <c r="AF37" t="s">
        <v>397</v>
      </c>
    </row>
    <row r="38" spans="1:32" x14ac:dyDescent="0.25">
      <c r="A38" t="s">
        <v>384</v>
      </c>
      <c r="B38" t="s">
        <v>227</v>
      </c>
      <c r="C38" t="s">
        <v>224</v>
      </c>
      <c r="D38" t="s">
        <v>415</v>
      </c>
      <c r="E38" t="s">
        <v>87</v>
      </c>
      <c r="F38" t="s">
        <v>228</v>
      </c>
      <c r="G38" t="s">
        <v>126</v>
      </c>
      <c r="H38">
        <v>2</v>
      </c>
      <c r="I38" t="s">
        <v>386</v>
      </c>
      <c r="J38" t="s">
        <v>387</v>
      </c>
      <c r="K38" t="s">
        <v>353</v>
      </c>
      <c r="L38" t="s">
        <v>354</v>
      </c>
      <c r="M38" t="s">
        <v>354</v>
      </c>
      <c r="N38" t="s">
        <v>42</v>
      </c>
      <c r="O38" t="s">
        <v>507</v>
      </c>
      <c r="P38" t="s">
        <v>508</v>
      </c>
      <c r="Q38">
        <v>1</v>
      </c>
      <c r="R38">
        <v>9</v>
      </c>
      <c r="S38">
        <v>0</v>
      </c>
      <c r="T38">
        <v>2</v>
      </c>
      <c r="U38">
        <v>1</v>
      </c>
      <c r="V38">
        <v>1</v>
      </c>
      <c r="W38">
        <v>0</v>
      </c>
      <c r="X38">
        <v>14</v>
      </c>
      <c r="Y38">
        <v>14</v>
      </c>
      <c r="Z38" t="s">
        <v>393</v>
      </c>
      <c r="AA38">
        <v>3</v>
      </c>
      <c r="AB38" t="s">
        <v>394</v>
      </c>
      <c r="AC38" t="s">
        <v>509</v>
      </c>
      <c r="AE38" t="s">
        <v>396</v>
      </c>
      <c r="AF38" t="s">
        <v>397</v>
      </c>
    </row>
    <row r="39" spans="1:32" x14ac:dyDescent="0.25">
      <c r="A39" t="s">
        <v>384</v>
      </c>
      <c r="B39" t="s">
        <v>229</v>
      </c>
      <c r="C39" t="s">
        <v>230</v>
      </c>
      <c r="D39" t="s">
        <v>422</v>
      </c>
      <c r="E39" t="s">
        <v>87</v>
      </c>
      <c r="F39" t="s">
        <v>231</v>
      </c>
      <c r="G39" t="s">
        <v>126</v>
      </c>
      <c r="H39">
        <v>1</v>
      </c>
      <c r="I39" t="s">
        <v>386</v>
      </c>
      <c r="J39" t="s">
        <v>387</v>
      </c>
      <c r="K39" t="s">
        <v>353</v>
      </c>
      <c r="L39" t="s">
        <v>354</v>
      </c>
      <c r="M39" t="s">
        <v>354</v>
      </c>
      <c r="N39" t="s">
        <v>42</v>
      </c>
      <c r="O39" t="s">
        <v>510</v>
      </c>
      <c r="P39" t="s">
        <v>511</v>
      </c>
      <c r="Q39">
        <v>1</v>
      </c>
      <c r="R39">
        <v>9.5</v>
      </c>
      <c r="S39">
        <v>0</v>
      </c>
      <c r="T39">
        <v>2</v>
      </c>
      <c r="U39">
        <v>1</v>
      </c>
      <c r="V39">
        <v>1</v>
      </c>
      <c r="W39">
        <v>0</v>
      </c>
      <c r="X39">
        <v>14.5</v>
      </c>
      <c r="Y39">
        <v>14.5</v>
      </c>
      <c r="Z39" t="s">
        <v>393</v>
      </c>
      <c r="AA39">
        <v>3</v>
      </c>
      <c r="AB39" t="s">
        <v>394</v>
      </c>
      <c r="AC39" t="s">
        <v>512</v>
      </c>
      <c r="AE39" t="s">
        <v>396</v>
      </c>
      <c r="AF39" t="s">
        <v>397</v>
      </c>
    </row>
    <row r="40" spans="1:32" x14ac:dyDescent="0.25">
      <c r="A40" t="s">
        <v>384</v>
      </c>
      <c r="B40" t="s">
        <v>233</v>
      </c>
      <c r="C40" t="s">
        <v>230</v>
      </c>
      <c r="D40" t="s">
        <v>422</v>
      </c>
      <c r="E40" t="s">
        <v>87</v>
      </c>
      <c r="F40" t="s">
        <v>234</v>
      </c>
      <c r="G40" t="s">
        <v>122</v>
      </c>
      <c r="H40">
        <v>2</v>
      </c>
      <c r="I40" t="s">
        <v>386</v>
      </c>
      <c r="J40" t="s">
        <v>387</v>
      </c>
      <c r="K40" t="s">
        <v>388</v>
      </c>
      <c r="L40" t="s">
        <v>389</v>
      </c>
      <c r="M40" t="s">
        <v>390</v>
      </c>
      <c r="N40" t="s">
        <v>42</v>
      </c>
      <c r="O40" t="s">
        <v>513</v>
      </c>
      <c r="P40" t="s">
        <v>514</v>
      </c>
      <c r="Q40">
        <v>1</v>
      </c>
      <c r="R40">
        <v>2</v>
      </c>
      <c r="S40">
        <v>2</v>
      </c>
      <c r="T40">
        <v>2</v>
      </c>
      <c r="U40">
        <v>3.5</v>
      </c>
      <c r="V40">
        <v>1</v>
      </c>
      <c r="W40">
        <v>0</v>
      </c>
      <c r="X40">
        <v>9.5</v>
      </c>
      <c r="Y40">
        <v>11.5</v>
      </c>
      <c r="Z40" t="s">
        <v>393</v>
      </c>
      <c r="AA40">
        <v>3</v>
      </c>
      <c r="AB40" t="s">
        <v>394</v>
      </c>
      <c r="AC40" t="s">
        <v>515</v>
      </c>
      <c r="AE40" t="s">
        <v>396</v>
      </c>
      <c r="AF40" t="s">
        <v>397</v>
      </c>
    </row>
    <row r="41" spans="1:32" x14ac:dyDescent="0.25">
      <c r="A41" t="s">
        <v>384</v>
      </c>
      <c r="B41" t="s">
        <v>235</v>
      </c>
      <c r="C41" t="s">
        <v>236</v>
      </c>
      <c r="D41" t="s">
        <v>429</v>
      </c>
      <c r="E41" t="s">
        <v>87</v>
      </c>
      <c r="F41" t="s">
        <v>237</v>
      </c>
      <c r="G41" t="s">
        <v>126</v>
      </c>
      <c r="H41">
        <v>1</v>
      </c>
      <c r="I41" t="s">
        <v>386</v>
      </c>
      <c r="J41" t="s">
        <v>387</v>
      </c>
      <c r="K41" t="s">
        <v>353</v>
      </c>
      <c r="L41" t="s">
        <v>354</v>
      </c>
      <c r="M41" t="s">
        <v>354</v>
      </c>
      <c r="N41" t="s">
        <v>42</v>
      </c>
      <c r="O41" t="s">
        <v>516</v>
      </c>
      <c r="P41" t="s">
        <v>517</v>
      </c>
      <c r="Q41">
        <v>1</v>
      </c>
      <c r="R41">
        <v>8.5</v>
      </c>
      <c r="S41">
        <v>0</v>
      </c>
      <c r="T41">
        <v>2</v>
      </c>
      <c r="U41">
        <v>1</v>
      </c>
      <c r="V41">
        <v>1</v>
      </c>
      <c r="W41">
        <v>0</v>
      </c>
      <c r="X41">
        <v>13.5</v>
      </c>
      <c r="Y41">
        <v>13.5</v>
      </c>
      <c r="Z41" t="s">
        <v>393</v>
      </c>
      <c r="AA41">
        <v>3</v>
      </c>
      <c r="AB41" t="s">
        <v>394</v>
      </c>
      <c r="AC41" t="s">
        <v>518</v>
      </c>
      <c r="AE41" t="s">
        <v>396</v>
      </c>
      <c r="AF41" t="s">
        <v>397</v>
      </c>
    </row>
    <row r="42" spans="1:32" x14ac:dyDescent="0.25">
      <c r="A42" t="s">
        <v>384</v>
      </c>
      <c r="B42" t="s">
        <v>239</v>
      </c>
      <c r="C42" t="s">
        <v>236</v>
      </c>
      <c r="D42" t="s">
        <v>429</v>
      </c>
      <c r="E42" t="s">
        <v>87</v>
      </c>
      <c r="F42" t="s">
        <v>240</v>
      </c>
      <c r="G42" t="s">
        <v>122</v>
      </c>
      <c r="H42">
        <v>2</v>
      </c>
      <c r="I42" t="s">
        <v>386</v>
      </c>
      <c r="J42" t="s">
        <v>387</v>
      </c>
      <c r="K42" t="s">
        <v>388</v>
      </c>
      <c r="L42" t="s">
        <v>389</v>
      </c>
      <c r="M42" t="s">
        <v>390</v>
      </c>
      <c r="N42" t="s">
        <v>42</v>
      </c>
      <c r="O42" t="s">
        <v>519</v>
      </c>
      <c r="P42" t="s">
        <v>520</v>
      </c>
      <c r="Q42">
        <v>1</v>
      </c>
      <c r="R42">
        <v>2</v>
      </c>
      <c r="S42">
        <v>1</v>
      </c>
      <c r="T42">
        <v>2</v>
      </c>
      <c r="U42">
        <v>2</v>
      </c>
      <c r="V42">
        <v>1</v>
      </c>
      <c r="W42">
        <v>0.5</v>
      </c>
      <c r="X42">
        <v>8.5</v>
      </c>
      <c r="Y42">
        <v>9.5</v>
      </c>
      <c r="Z42" t="s">
        <v>393</v>
      </c>
      <c r="AA42">
        <v>3</v>
      </c>
      <c r="AB42" t="s">
        <v>394</v>
      </c>
      <c r="AC42" t="s">
        <v>521</v>
      </c>
      <c r="AE42" t="s">
        <v>396</v>
      </c>
      <c r="AF42" t="s">
        <v>397</v>
      </c>
    </row>
    <row r="43" spans="1:32" x14ac:dyDescent="0.25">
      <c r="A43" t="s">
        <v>384</v>
      </c>
      <c r="B43" t="s">
        <v>241</v>
      </c>
      <c r="C43" t="s">
        <v>242</v>
      </c>
      <c r="D43" t="s">
        <v>436</v>
      </c>
      <c r="E43" t="s">
        <v>87</v>
      </c>
      <c r="F43" t="s">
        <v>243</v>
      </c>
      <c r="G43" t="s">
        <v>122</v>
      </c>
      <c r="H43">
        <v>1</v>
      </c>
      <c r="I43" t="s">
        <v>386</v>
      </c>
      <c r="J43" t="s">
        <v>387</v>
      </c>
      <c r="K43" t="s">
        <v>388</v>
      </c>
      <c r="L43" t="s">
        <v>389</v>
      </c>
      <c r="M43" t="s">
        <v>390</v>
      </c>
      <c r="N43" t="s">
        <v>42</v>
      </c>
      <c r="O43" t="s">
        <v>522</v>
      </c>
      <c r="P43" t="s">
        <v>523</v>
      </c>
      <c r="Q43">
        <v>1</v>
      </c>
      <c r="R43">
        <v>2</v>
      </c>
      <c r="S43">
        <v>2</v>
      </c>
      <c r="T43">
        <v>2</v>
      </c>
      <c r="U43">
        <v>3</v>
      </c>
      <c r="V43">
        <v>1</v>
      </c>
      <c r="W43">
        <v>0</v>
      </c>
      <c r="X43">
        <v>9</v>
      </c>
      <c r="Y43">
        <v>11</v>
      </c>
      <c r="Z43" t="s">
        <v>393</v>
      </c>
      <c r="AA43">
        <v>3</v>
      </c>
      <c r="AB43" t="s">
        <v>394</v>
      </c>
      <c r="AC43" t="s">
        <v>524</v>
      </c>
      <c r="AE43" t="s">
        <v>396</v>
      </c>
      <c r="AF43" t="s">
        <v>397</v>
      </c>
    </row>
    <row r="44" spans="1:32" x14ac:dyDescent="0.25">
      <c r="A44" t="s">
        <v>384</v>
      </c>
      <c r="B44" t="s">
        <v>245</v>
      </c>
      <c r="C44" t="s">
        <v>242</v>
      </c>
      <c r="D44" t="s">
        <v>436</v>
      </c>
      <c r="E44" t="s">
        <v>87</v>
      </c>
      <c r="F44" t="s">
        <v>246</v>
      </c>
      <c r="G44" t="s">
        <v>126</v>
      </c>
      <c r="H44">
        <v>2</v>
      </c>
      <c r="I44" t="s">
        <v>386</v>
      </c>
      <c r="J44" t="s">
        <v>387</v>
      </c>
      <c r="K44" t="s">
        <v>353</v>
      </c>
      <c r="L44" t="s">
        <v>354</v>
      </c>
      <c r="M44" t="s">
        <v>354</v>
      </c>
      <c r="N44" t="s">
        <v>42</v>
      </c>
      <c r="O44" t="s">
        <v>525</v>
      </c>
      <c r="P44" t="s">
        <v>526</v>
      </c>
      <c r="Q44">
        <v>1</v>
      </c>
      <c r="R44">
        <v>9</v>
      </c>
      <c r="S44">
        <v>0</v>
      </c>
      <c r="T44">
        <v>2</v>
      </c>
      <c r="U44">
        <v>1</v>
      </c>
      <c r="V44">
        <v>1</v>
      </c>
      <c r="W44">
        <v>0</v>
      </c>
      <c r="X44">
        <v>14</v>
      </c>
      <c r="Y44">
        <v>14</v>
      </c>
      <c r="Z44" t="s">
        <v>393</v>
      </c>
      <c r="AA44">
        <v>3</v>
      </c>
      <c r="AB44" t="s">
        <v>394</v>
      </c>
      <c r="AC44" t="s">
        <v>527</v>
      </c>
      <c r="AE44" t="s">
        <v>396</v>
      </c>
      <c r="AF44" t="s">
        <v>397</v>
      </c>
    </row>
    <row r="45" spans="1:32" x14ac:dyDescent="0.25">
      <c r="A45" t="s">
        <v>384</v>
      </c>
      <c r="B45" t="s">
        <v>247</v>
      </c>
      <c r="C45" t="s">
        <v>248</v>
      </c>
      <c r="D45" t="s">
        <v>385</v>
      </c>
      <c r="E45" t="s">
        <v>95</v>
      </c>
      <c r="F45" t="s">
        <v>249</v>
      </c>
      <c r="G45" t="s">
        <v>126</v>
      </c>
      <c r="H45">
        <v>1</v>
      </c>
      <c r="I45" t="s">
        <v>386</v>
      </c>
      <c r="J45" t="s">
        <v>387</v>
      </c>
      <c r="K45" t="s">
        <v>353</v>
      </c>
      <c r="L45" t="s">
        <v>354</v>
      </c>
      <c r="M45" t="s">
        <v>354</v>
      </c>
      <c r="N45" t="s">
        <v>42</v>
      </c>
      <c r="O45" t="s">
        <v>528</v>
      </c>
      <c r="P45" t="s">
        <v>529</v>
      </c>
      <c r="Q45">
        <v>1</v>
      </c>
      <c r="R45">
        <v>4.5</v>
      </c>
      <c r="S45">
        <v>0</v>
      </c>
      <c r="T45">
        <v>2</v>
      </c>
      <c r="U45">
        <v>1</v>
      </c>
      <c r="V45">
        <v>1</v>
      </c>
      <c r="W45">
        <v>0</v>
      </c>
      <c r="X45">
        <v>9.5</v>
      </c>
      <c r="Y45">
        <v>9.5</v>
      </c>
      <c r="Z45" t="s">
        <v>393</v>
      </c>
      <c r="AA45">
        <v>3</v>
      </c>
      <c r="AB45" t="s">
        <v>394</v>
      </c>
      <c r="AC45" t="s">
        <v>530</v>
      </c>
      <c r="AE45" t="s">
        <v>396</v>
      </c>
      <c r="AF45" t="s">
        <v>397</v>
      </c>
    </row>
    <row r="46" spans="1:32" x14ac:dyDescent="0.25">
      <c r="A46" t="s">
        <v>384</v>
      </c>
      <c r="B46" t="s">
        <v>251</v>
      </c>
      <c r="C46" t="s">
        <v>248</v>
      </c>
      <c r="D46" t="s">
        <v>385</v>
      </c>
      <c r="E46" t="s">
        <v>95</v>
      </c>
      <c r="F46" t="s">
        <v>252</v>
      </c>
      <c r="G46" t="s">
        <v>122</v>
      </c>
      <c r="H46">
        <v>2</v>
      </c>
      <c r="I46" t="s">
        <v>386</v>
      </c>
      <c r="J46" t="s">
        <v>387</v>
      </c>
      <c r="K46" t="s">
        <v>388</v>
      </c>
      <c r="L46" t="s">
        <v>389</v>
      </c>
      <c r="M46" t="s">
        <v>390</v>
      </c>
      <c r="N46" t="s">
        <v>42</v>
      </c>
      <c r="O46" t="s">
        <v>531</v>
      </c>
      <c r="P46" t="s">
        <v>532</v>
      </c>
      <c r="Q46">
        <v>1</v>
      </c>
      <c r="R46">
        <v>2</v>
      </c>
      <c r="S46">
        <v>2</v>
      </c>
      <c r="T46">
        <v>2</v>
      </c>
      <c r="U46">
        <v>4</v>
      </c>
      <c r="V46">
        <v>1</v>
      </c>
      <c r="W46">
        <v>0</v>
      </c>
      <c r="X46">
        <v>10</v>
      </c>
      <c r="Y46">
        <v>12</v>
      </c>
      <c r="Z46" t="s">
        <v>393</v>
      </c>
      <c r="AA46">
        <v>3</v>
      </c>
      <c r="AB46" t="s">
        <v>394</v>
      </c>
      <c r="AC46" t="s">
        <v>533</v>
      </c>
      <c r="AE46" t="s">
        <v>396</v>
      </c>
      <c r="AF46" t="s">
        <v>397</v>
      </c>
    </row>
    <row r="47" spans="1:32" x14ac:dyDescent="0.25">
      <c r="A47" t="s">
        <v>384</v>
      </c>
      <c r="B47" t="s">
        <v>253</v>
      </c>
      <c r="C47" t="s">
        <v>254</v>
      </c>
      <c r="D47" t="s">
        <v>401</v>
      </c>
      <c r="E47" t="s">
        <v>95</v>
      </c>
      <c r="F47" t="s">
        <v>255</v>
      </c>
      <c r="G47" t="s">
        <v>122</v>
      </c>
      <c r="H47">
        <v>1</v>
      </c>
      <c r="I47" t="s">
        <v>386</v>
      </c>
      <c r="J47" t="s">
        <v>387</v>
      </c>
      <c r="K47" t="s">
        <v>388</v>
      </c>
      <c r="L47" t="s">
        <v>389</v>
      </c>
      <c r="M47" t="s">
        <v>390</v>
      </c>
      <c r="N47" t="s">
        <v>42</v>
      </c>
      <c r="O47" t="s">
        <v>534</v>
      </c>
      <c r="P47" t="s">
        <v>535</v>
      </c>
      <c r="Q47">
        <v>1</v>
      </c>
      <c r="R47">
        <v>2</v>
      </c>
      <c r="S47">
        <v>1</v>
      </c>
      <c r="T47">
        <v>2</v>
      </c>
      <c r="U47">
        <v>4.5</v>
      </c>
      <c r="V47">
        <v>1</v>
      </c>
      <c r="W47">
        <v>0</v>
      </c>
      <c r="X47">
        <v>10.5</v>
      </c>
      <c r="Y47">
        <v>11.5</v>
      </c>
      <c r="Z47" t="s">
        <v>393</v>
      </c>
      <c r="AA47">
        <v>3</v>
      </c>
      <c r="AB47" t="s">
        <v>394</v>
      </c>
      <c r="AC47" t="s">
        <v>536</v>
      </c>
      <c r="AE47" t="s">
        <v>396</v>
      </c>
      <c r="AF47" t="s">
        <v>397</v>
      </c>
    </row>
    <row r="48" spans="1:32" x14ac:dyDescent="0.25">
      <c r="A48" t="s">
        <v>384</v>
      </c>
      <c r="B48" t="s">
        <v>257</v>
      </c>
      <c r="C48" t="s">
        <v>254</v>
      </c>
      <c r="D48" t="s">
        <v>401</v>
      </c>
      <c r="E48" t="s">
        <v>95</v>
      </c>
      <c r="F48" t="s">
        <v>258</v>
      </c>
      <c r="G48" t="s">
        <v>126</v>
      </c>
      <c r="H48">
        <v>2</v>
      </c>
      <c r="I48" t="s">
        <v>386</v>
      </c>
      <c r="J48" t="s">
        <v>387</v>
      </c>
      <c r="K48" t="s">
        <v>353</v>
      </c>
      <c r="L48" t="s">
        <v>354</v>
      </c>
      <c r="M48" t="s">
        <v>354</v>
      </c>
      <c r="N48" t="s">
        <v>42</v>
      </c>
      <c r="O48" t="s">
        <v>537</v>
      </c>
      <c r="P48" t="s">
        <v>538</v>
      </c>
      <c r="Q48">
        <v>1</v>
      </c>
      <c r="R48">
        <v>5</v>
      </c>
      <c r="S48">
        <v>0</v>
      </c>
      <c r="T48">
        <v>2</v>
      </c>
      <c r="U48">
        <v>1</v>
      </c>
      <c r="V48">
        <v>1</v>
      </c>
      <c r="W48">
        <v>0</v>
      </c>
      <c r="X48">
        <v>10</v>
      </c>
      <c r="Y48">
        <v>10</v>
      </c>
      <c r="Z48" t="s">
        <v>393</v>
      </c>
      <c r="AA48">
        <v>3</v>
      </c>
      <c r="AB48" t="s">
        <v>394</v>
      </c>
      <c r="AC48" t="s">
        <v>539</v>
      </c>
      <c r="AE48" t="s">
        <v>396</v>
      </c>
      <c r="AF48" t="s">
        <v>397</v>
      </c>
    </row>
    <row r="49" spans="1:32" x14ac:dyDescent="0.25">
      <c r="A49" t="s">
        <v>384</v>
      </c>
      <c r="B49" t="s">
        <v>259</v>
      </c>
      <c r="C49" t="s">
        <v>260</v>
      </c>
      <c r="D49" t="s">
        <v>408</v>
      </c>
      <c r="E49" t="s">
        <v>95</v>
      </c>
      <c r="F49" t="s">
        <v>261</v>
      </c>
      <c r="G49" t="s">
        <v>126</v>
      </c>
      <c r="H49">
        <v>1</v>
      </c>
      <c r="I49" t="s">
        <v>386</v>
      </c>
      <c r="J49" t="s">
        <v>387</v>
      </c>
      <c r="K49" t="s">
        <v>353</v>
      </c>
      <c r="L49" t="s">
        <v>354</v>
      </c>
      <c r="M49" t="s">
        <v>354</v>
      </c>
      <c r="N49" t="s">
        <v>42</v>
      </c>
      <c r="O49" t="s">
        <v>540</v>
      </c>
      <c r="P49" t="s">
        <v>541</v>
      </c>
      <c r="Q49">
        <v>1</v>
      </c>
      <c r="R49">
        <v>5.5</v>
      </c>
      <c r="S49">
        <v>0</v>
      </c>
      <c r="T49">
        <v>2</v>
      </c>
      <c r="U49">
        <v>1</v>
      </c>
      <c r="V49">
        <v>1</v>
      </c>
      <c r="W49">
        <v>0</v>
      </c>
      <c r="X49">
        <v>10.5</v>
      </c>
      <c r="Y49">
        <v>10.5</v>
      </c>
      <c r="Z49" t="s">
        <v>393</v>
      </c>
      <c r="AA49">
        <v>3</v>
      </c>
      <c r="AB49" t="s">
        <v>394</v>
      </c>
      <c r="AC49" t="s">
        <v>542</v>
      </c>
      <c r="AE49" t="s">
        <v>396</v>
      </c>
      <c r="AF49" t="s">
        <v>397</v>
      </c>
    </row>
    <row r="50" spans="1:32" x14ac:dyDescent="0.25">
      <c r="A50" t="s">
        <v>384</v>
      </c>
      <c r="B50" t="s">
        <v>263</v>
      </c>
      <c r="C50" t="s">
        <v>260</v>
      </c>
      <c r="D50" t="s">
        <v>408</v>
      </c>
      <c r="E50" t="s">
        <v>95</v>
      </c>
      <c r="F50" t="s">
        <v>264</v>
      </c>
      <c r="G50" t="s">
        <v>122</v>
      </c>
      <c r="H50">
        <v>2</v>
      </c>
      <c r="I50" t="s">
        <v>386</v>
      </c>
      <c r="J50" t="s">
        <v>387</v>
      </c>
      <c r="K50" t="s">
        <v>388</v>
      </c>
      <c r="L50" t="s">
        <v>389</v>
      </c>
      <c r="M50" t="s">
        <v>390</v>
      </c>
      <c r="N50" t="s">
        <v>42</v>
      </c>
      <c r="O50" t="s">
        <v>543</v>
      </c>
      <c r="P50" t="s">
        <v>544</v>
      </c>
      <c r="Q50">
        <v>1</v>
      </c>
      <c r="R50">
        <v>2</v>
      </c>
      <c r="S50">
        <v>2</v>
      </c>
      <c r="T50">
        <v>2</v>
      </c>
      <c r="U50">
        <v>4.5</v>
      </c>
      <c r="V50">
        <v>1</v>
      </c>
      <c r="W50">
        <v>0.5</v>
      </c>
      <c r="X50">
        <v>11</v>
      </c>
      <c r="Y50">
        <v>13</v>
      </c>
      <c r="Z50" t="s">
        <v>393</v>
      </c>
      <c r="AA50">
        <v>3</v>
      </c>
      <c r="AB50" t="s">
        <v>394</v>
      </c>
      <c r="AC50" t="s">
        <v>545</v>
      </c>
      <c r="AE50" t="s">
        <v>396</v>
      </c>
      <c r="AF50" t="s">
        <v>397</v>
      </c>
    </row>
    <row r="51" spans="1:32" x14ac:dyDescent="0.25">
      <c r="A51" t="s">
        <v>384</v>
      </c>
      <c r="B51" t="s">
        <v>265</v>
      </c>
      <c r="C51" t="s">
        <v>266</v>
      </c>
      <c r="D51" t="s">
        <v>415</v>
      </c>
      <c r="E51" t="s">
        <v>95</v>
      </c>
      <c r="F51" t="s">
        <v>267</v>
      </c>
      <c r="G51" t="s">
        <v>126</v>
      </c>
      <c r="H51">
        <v>1</v>
      </c>
      <c r="I51" t="s">
        <v>386</v>
      </c>
      <c r="J51" t="s">
        <v>387</v>
      </c>
      <c r="K51" t="s">
        <v>353</v>
      </c>
      <c r="L51" t="s">
        <v>354</v>
      </c>
      <c r="M51" t="s">
        <v>354</v>
      </c>
      <c r="N51" t="s">
        <v>42</v>
      </c>
      <c r="O51" t="s">
        <v>546</v>
      </c>
      <c r="P51" t="s">
        <v>547</v>
      </c>
      <c r="Q51">
        <v>1</v>
      </c>
      <c r="R51">
        <v>5</v>
      </c>
      <c r="S51">
        <v>0</v>
      </c>
      <c r="T51">
        <v>2</v>
      </c>
      <c r="U51">
        <v>1</v>
      </c>
      <c r="V51">
        <v>1</v>
      </c>
      <c r="W51">
        <v>0</v>
      </c>
      <c r="X51">
        <v>10</v>
      </c>
      <c r="Y51">
        <v>10</v>
      </c>
      <c r="Z51" t="s">
        <v>393</v>
      </c>
      <c r="AA51">
        <v>3</v>
      </c>
      <c r="AB51" t="s">
        <v>394</v>
      </c>
      <c r="AC51" t="s">
        <v>548</v>
      </c>
      <c r="AE51" t="s">
        <v>396</v>
      </c>
      <c r="AF51" t="s">
        <v>397</v>
      </c>
    </row>
    <row r="52" spans="1:32" x14ac:dyDescent="0.25">
      <c r="A52" t="s">
        <v>384</v>
      </c>
      <c r="B52" t="s">
        <v>269</v>
      </c>
      <c r="C52" t="s">
        <v>266</v>
      </c>
      <c r="D52" t="s">
        <v>415</v>
      </c>
      <c r="E52" t="s">
        <v>95</v>
      </c>
      <c r="F52" t="s">
        <v>270</v>
      </c>
      <c r="G52" t="s">
        <v>122</v>
      </c>
      <c r="H52">
        <v>2</v>
      </c>
      <c r="I52" t="s">
        <v>386</v>
      </c>
      <c r="J52" t="s">
        <v>387</v>
      </c>
      <c r="K52" t="s">
        <v>388</v>
      </c>
      <c r="L52" t="s">
        <v>389</v>
      </c>
      <c r="M52" t="s">
        <v>390</v>
      </c>
      <c r="N52" t="s">
        <v>42</v>
      </c>
      <c r="O52" t="s">
        <v>549</v>
      </c>
      <c r="P52" t="s">
        <v>550</v>
      </c>
      <c r="Q52">
        <v>1</v>
      </c>
      <c r="R52">
        <v>2</v>
      </c>
      <c r="S52">
        <v>1</v>
      </c>
      <c r="T52">
        <v>2</v>
      </c>
      <c r="U52">
        <v>4.5</v>
      </c>
      <c r="V52">
        <v>1</v>
      </c>
      <c r="W52">
        <v>0</v>
      </c>
      <c r="X52">
        <v>10.5</v>
      </c>
      <c r="Y52">
        <v>11.5</v>
      </c>
      <c r="Z52" t="s">
        <v>393</v>
      </c>
      <c r="AA52">
        <v>3</v>
      </c>
      <c r="AB52" t="s">
        <v>394</v>
      </c>
      <c r="AC52" t="s">
        <v>551</v>
      </c>
      <c r="AE52" t="s">
        <v>396</v>
      </c>
      <c r="AF52" t="s">
        <v>397</v>
      </c>
    </row>
    <row r="53" spans="1:32" x14ac:dyDescent="0.25">
      <c r="A53" t="s">
        <v>384</v>
      </c>
      <c r="B53" t="s">
        <v>271</v>
      </c>
      <c r="C53" t="s">
        <v>272</v>
      </c>
      <c r="D53" t="s">
        <v>422</v>
      </c>
      <c r="E53" t="s">
        <v>95</v>
      </c>
      <c r="F53" t="s">
        <v>273</v>
      </c>
      <c r="G53" t="s">
        <v>126</v>
      </c>
      <c r="H53">
        <v>1</v>
      </c>
      <c r="I53" t="s">
        <v>386</v>
      </c>
      <c r="J53" t="s">
        <v>387</v>
      </c>
      <c r="K53" t="s">
        <v>353</v>
      </c>
      <c r="L53" t="s">
        <v>354</v>
      </c>
      <c r="M53" t="s">
        <v>354</v>
      </c>
      <c r="N53" t="s">
        <v>42</v>
      </c>
      <c r="O53" t="s">
        <v>552</v>
      </c>
      <c r="P53" t="s">
        <v>553</v>
      </c>
      <c r="Q53">
        <v>1</v>
      </c>
      <c r="R53">
        <v>5.5</v>
      </c>
      <c r="S53">
        <v>0</v>
      </c>
      <c r="T53">
        <v>2</v>
      </c>
      <c r="U53">
        <v>1</v>
      </c>
      <c r="V53">
        <v>1</v>
      </c>
      <c r="W53">
        <v>0</v>
      </c>
      <c r="X53">
        <v>10.5</v>
      </c>
      <c r="Y53">
        <v>10.5</v>
      </c>
      <c r="Z53" t="s">
        <v>393</v>
      </c>
      <c r="AA53">
        <v>3</v>
      </c>
      <c r="AB53" t="s">
        <v>394</v>
      </c>
      <c r="AC53" t="s">
        <v>554</v>
      </c>
      <c r="AE53" t="s">
        <v>396</v>
      </c>
      <c r="AF53" t="s">
        <v>397</v>
      </c>
    </row>
    <row r="54" spans="1:32" x14ac:dyDescent="0.25">
      <c r="A54" t="s">
        <v>384</v>
      </c>
      <c r="B54" t="s">
        <v>275</v>
      </c>
      <c r="C54" t="s">
        <v>272</v>
      </c>
      <c r="D54" t="s">
        <v>422</v>
      </c>
      <c r="E54" t="s">
        <v>95</v>
      </c>
      <c r="F54" t="s">
        <v>276</v>
      </c>
      <c r="G54" t="s">
        <v>122</v>
      </c>
      <c r="H54">
        <v>2</v>
      </c>
      <c r="I54" t="s">
        <v>386</v>
      </c>
      <c r="J54" t="s">
        <v>387</v>
      </c>
      <c r="K54" t="s">
        <v>388</v>
      </c>
      <c r="L54" t="s">
        <v>389</v>
      </c>
      <c r="M54" t="s">
        <v>390</v>
      </c>
      <c r="N54" t="s">
        <v>42</v>
      </c>
      <c r="O54" t="s">
        <v>555</v>
      </c>
      <c r="P54" t="s">
        <v>556</v>
      </c>
      <c r="Q54">
        <v>1</v>
      </c>
      <c r="R54">
        <v>2</v>
      </c>
      <c r="S54">
        <v>2</v>
      </c>
      <c r="T54">
        <v>2</v>
      </c>
      <c r="U54">
        <v>5</v>
      </c>
      <c r="V54">
        <v>1</v>
      </c>
      <c r="W54">
        <v>0</v>
      </c>
      <c r="X54">
        <v>11</v>
      </c>
      <c r="Y54">
        <v>13</v>
      </c>
      <c r="Z54" t="s">
        <v>393</v>
      </c>
      <c r="AA54">
        <v>3</v>
      </c>
      <c r="AB54" t="s">
        <v>394</v>
      </c>
      <c r="AC54" t="s">
        <v>557</v>
      </c>
      <c r="AE54" t="s">
        <v>396</v>
      </c>
      <c r="AF54" t="s">
        <v>397</v>
      </c>
    </row>
    <row r="55" spans="1:32" x14ac:dyDescent="0.25">
      <c r="A55" t="s">
        <v>384</v>
      </c>
      <c r="B55" t="s">
        <v>277</v>
      </c>
      <c r="C55" t="s">
        <v>278</v>
      </c>
      <c r="D55" t="s">
        <v>429</v>
      </c>
      <c r="E55" t="s">
        <v>95</v>
      </c>
      <c r="F55" t="s">
        <v>279</v>
      </c>
      <c r="G55" t="s">
        <v>122</v>
      </c>
      <c r="H55">
        <v>1</v>
      </c>
      <c r="I55" t="s">
        <v>386</v>
      </c>
      <c r="J55" t="s">
        <v>387</v>
      </c>
      <c r="K55" t="s">
        <v>388</v>
      </c>
      <c r="L55" t="s">
        <v>389</v>
      </c>
      <c r="M55" t="s">
        <v>390</v>
      </c>
      <c r="N55" t="s">
        <v>42</v>
      </c>
      <c r="O55" t="s">
        <v>558</v>
      </c>
      <c r="P55" t="s">
        <v>559</v>
      </c>
      <c r="Q55">
        <v>1</v>
      </c>
      <c r="R55">
        <v>2</v>
      </c>
      <c r="S55">
        <v>1</v>
      </c>
      <c r="T55">
        <v>2</v>
      </c>
      <c r="U55">
        <v>3.5</v>
      </c>
      <c r="V55">
        <v>1</v>
      </c>
      <c r="W55">
        <v>0.5</v>
      </c>
      <c r="X55">
        <v>10</v>
      </c>
      <c r="Y55">
        <v>11</v>
      </c>
      <c r="Z55" t="s">
        <v>393</v>
      </c>
      <c r="AA55">
        <v>3</v>
      </c>
      <c r="AB55" t="s">
        <v>394</v>
      </c>
      <c r="AC55" t="s">
        <v>560</v>
      </c>
      <c r="AE55" t="s">
        <v>396</v>
      </c>
      <c r="AF55" t="s">
        <v>397</v>
      </c>
    </row>
    <row r="56" spans="1:32" x14ac:dyDescent="0.25">
      <c r="A56" t="s">
        <v>384</v>
      </c>
      <c r="B56" t="s">
        <v>281</v>
      </c>
      <c r="C56" t="s">
        <v>278</v>
      </c>
      <c r="D56" t="s">
        <v>429</v>
      </c>
      <c r="E56" t="s">
        <v>95</v>
      </c>
      <c r="F56" t="s">
        <v>282</v>
      </c>
      <c r="G56" t="s">
        <v>126</v>
      </c>
      <c r="H56">
        <v>2</v>
      </c>
      <c r="I56" t="s">
        <v>386</v>
      </c>
      <c r="J56" t="s">
        <v>387</v>
      </c>
      <c r="K56" t="s">
        <v>353</v>
      </c>
      <c r="L56" t="s">
        <v>354</v>
      </c>
      <c r="M56" t="s">
        <v>354</v>
      </c>
      <c r="N56" t="s">
        <v>42</v>
      </c>
      <c r="O56" t="s">
        <v>561</v>
      </c>
      <c r="P56" t="s">
        <v>562</v>
      </c>
      <c r="Q56">
        <v>1</v>
      </c>
      <c r="R56">
        <v>4.5</v>
      </c>
      <c r="S56">
        <v>0</v>
      </c>
      <c r="T56">
        <v>2</v>
      </c>
      <c r="U56">
        <v>1</v>
      </c>
      <c r="V56">
        <v>1</v>
      </c>
      <c r="W56">
        <v>0</v>
      </c>
      <c r="X56">
        <v>9.5</v>
      </c>
      <c r="Y56">
        <v>9.5</v>
      </c>
      <c r="Z56" t="s">
        <v>393</v>
      </c>
      <c r="AA56">
        <v>3</v>
      </c>
      <c r="AB56" t="s">
        <v>394</v>
      </c>
      <c r="AC56" t="s">
        <v>563</v>
      </c>
      <c r="AE56" t="s">
        <v>396</v>
      </c>
      <c r="AF56" t="s">
        <v>397</v>
      </c>
    </row>
    <row r="57" spans="1:32" x14ac:dyDescent="0.25">
      <c r="A57" t="s">
        <v>384</v>
      </c>
      <c r="B57" t="s">
        <v>283</v>
      </c>
      <c r="C57" t="s">
        <v>284</v>
      </c>
      <c r="D57" t="s">
        <v>436</v>
      </c>
      <c r="E57" t="s">
        <v>95</v>
      </c>
      <c r="F57" t="s">
        <v>285</v>
      </c>
      <c r="G57" t="s">
        <v>122</v>
      </c>
      <c r="H57">
        <v>1</v>
      </c>
      <c r="I57" t="s">
        <v>386</v>
      </c>
      <c r="J57" t="s">
        <v>387</v>
      </c>
      <c r="K57" t="s">
        <v>388</v>
      </c>
      <c r="L57" t="s">
        <v>389</v>
      </c>
      <c r="M57" t="s">
        <v>390</v>
      </c>
      <c r="N57" t="s">
        <v>42</v>
      </c>
      <c r="O57" t="s">
        <v>564</v>
      </c>
      <c r="P57" t="s">
        <v>565</v>
      </c>
      <c r="Q57">
        <v>1</v>
      </c>
      <c r="R57">
        <v>2</v>
      </c>
      <c r="S57">
        <v>2</v>
      </c>
      <c r="T57">
        <v>2</v>
      </c>
      <c r="U57">
        <v>4.5</v>
      </c>
      <c r="V57">
        <v>1</v>
      </c>
      <c r="W57">
        <v>0</v>
      </c>
      <c r="X57">
        <v>10.5</v>
      </c>
      <c r="Y57">
        <v>12.5</v>
      </c>
      <c r="Z57" t="s">
        <v>393</v>
      </c>
      <c r="AA57">
        <v>3</v>
      </c>
      <c r="AB57" t="s">
        <v>394</v>
      </c>
      <c r="AC57" t="s">
        <v>566</v>
      </c>
      <c r="AE57" t="s">
        <v>396</v>
      </c>
      <c r="AF57" t="s">
        <v>397</v>
      </c>
    </row>
    <row r="58" spans="1:32" x14ac:dyDescent="0.25">
      <c r="A58" t="s">
        <v>384</v>
      </c>
      <c r="B58" t="s">
        <v>287</v>
      </c>
      <c r="C58" t="s">
        <v>284</v>
      </c>
      <c r="D58" t="s">
        <v>436</v>
      </c>
      <c r="E58" t="s">
        <v>95</v>
      </c>
      <c r="F58" t="s">
        <v>288</v>
      </c>
      <c r="G58" t="s">
        <v>126</v>
      </c>
      <c r="H58">
        <v>2</v>
      </c>
      <c r="I58" t="s">
        <v>386</v>
      </c>
      <c r="J58" t="s">
        <v>387</v>
      </c>
      <c r="K58" t="s">
        <v>353</v>
      </c>
      <c r="L58" t="s">
        <v>354</v>
      </c>
      <c r="M58" t="s">
        <v>354</v>
      </c>
      <c r="N58" t="s">
        <v>42</v>
      </c>
      <c r="O58" t="s">
        <v>567</v>
      </c>
      <c r="P58" t="s">
        <v>568</v>
      </c>
      <c r="Q58">
        <v>1</v>
      </c>
      <c r="R58">
        <v>5</v>
      </c>
      <c r="S58">
        <v>0</v>
      </c>
      <c r="T58">
        <v>2</v>
      </c>
      <c r="U58">
        <v>1</v>
      </c>
      <c r="V58">
        <v>1</v>
      </c>
      <c r="W58">
        <v>0</v>
      </c>
      <c r="X58">
        <v>10</v>
      </c>
      <c r="Y58">
        <v>10</v>
      </c>
      <c r="Z58" t="s">
        <v>393</v>
      </c>
      <c r="AA58">
        <v>3</v>
      </c>
      <c r="AB58" t="s">
        <v>394</v>
      </c>
      <c r="AC58" t="s">
        <v>569</v>
      </c>
      <c r="AE58" t="s">
        <v>396</v>
      </c>
      <c r="AF58" t="s">
        <v>397</v>
      </c>
    </row>
    <row r="59" spans="1:32" x14ac:dyDescent="0.25">
      <c r="A59" t="s">
        <v>384</v>
      </c>
      <c r="B59" t="s">
        <v>289</v>
      </c>
      <c r="C59" t="s">
        <v>290</v>
      </c>
      <c r="D59" t="s">
        <v>385</v>
      </c>
      <c r="E59" t="s">
        <v>103</v>
      </c>
      <c r="F59" t="s">
        <v>291</v>
      </c>
      <c r="G59" t="s">
        <v>122</v>
      </c>
      <c r="H59">
        <v>1</v>
      </c>
      <c r="I59" t="s">
        <v>386</v>
      </c>
      <c r="J59" t="s">
        <v>387</v>
      </c>
      <c r="K59" t="s">
        <v>388</v>
      </c>
      <c r="L59" t="s">
        <v>389</v>
      </c>
      <c r="M59" t="s">
        <v>390</v>
      </c>
      <c r="N59" t="s">
        <v>42</v>
      </c>
      <c r="O59" t="s">
        <v>570</v>
      </c>
      <c r="P59" t="s">
        <v>571</v>
      </c>
      <c r="Q59">
        <v>1</v>
      </c>
      <c r="R59">
        <v>2</v>
      </c>
      <c r="S59">
        <v>2</v>
      </c>
      <c r="T59">
        <v>2</v>
      </c>
      <c r="U59">
        <v>3.5</v>
      </c>
      <c r="V59">
        <v>1</v>
      </c>
      <c r="W59">
        <v>0</v>
      </c>
      <c r="X59">
        <v>9.5</v>
      </c>
      <c r="Y59">
        <v>11.5</v>
      </c>
      <c r="Z59" t="s">
        <v>393</v>
      </c>
      <c r="AA59">
        <v>4</v>
      </c>
      <c r="AB59" t="s">
        <v>394</v>
      </c>
      <c r="AC59" t="s">
        <v>572</v>
      </c>
      <c r="AE59" t="s">
        <v>396</v>
      </c>
      <c r="AF59" t="s">
        <v>397</v>
      </c>
    </row>
    <row r="60" spans="1:32" x14ac:dyDescent="0.25">
      <c r="A60" t="s">
        <v>384</v>
      </c>
      <c r="B60" t="s">
        <v>293</v>
      </c>
      <c r="C60" t="s">
        <v>290</v>
      </c>
      <c r="D60" t="s">
        <v>385</v>
      </c>
      <c r="E60" t="s">
        <v>103</v>
      </c>
      <c r="F60" t="s">
        <v>294</v>
      </c>
      <c r="G60" t="s">
        <v>126</v>
      </c>
      <c r="H60">
        <v>2</v>
      </c>
      <c r="I60" t="s">
        <v>386</v>
      </c>
      <c r="J60" t="s">
        <v>387</v>
      </c>
      <c r="K60" t="s">
        <v>353</v>
      </c>
      <c r="L60" t="s">
        <v>354</v>
      </c>
      <c r="M60" t="s">
        <v>354</v>
      </c>
      <c r="N60" t="s">
        <v>42</v>
      </c>
      <c r="O60" t="s">
        <v>573</v>
      </c>
      <c r="P60" t="s">
        <v>574</v>
      </c>
      <c r="Q60">
        <v>1</v>
      </c>
      <c r="R60">
        <v>9.5</v>
      </c>
      <c r="S60">
        <v>0</v>
      </c>
      <c r="T60">
        <v>2</v>
      </c>
      <c r="U60">
        <v>1</v>
      </c>
      <c r="V60">
        <v>1</v>
      </c>
      <c r="W60">
        <v>0</v>
      </c>
      <c r="X60">
        <v>14.5</v>
      </c>
      <c r="Y60">
        <v>14.5</v>
      </c>
      <c r="Z60" t="s">
        <v>393</v>
      </c>
      <c r="AA60">
        <v>4</v>
      </c>
      <c r="AB60" t="s">
        <v>394</v>
      </c>
      <c r="AC60" t="s">
        <v>575</v>
      </c>
      <c r="AE60" t="s">
        <v>396</v>
      </c>
      <c r="AF60" t="s">
        <v>397</v>
      </c>
    </row>
    <row r="61" spans="1:32" x14ac:dyDescent="0.25">
      <c r="A61" t="s">
        <v>384</v>
      </c>
      <c r="B61" t="s">
        <v>295</v>
      </c>
      <c r="C61" t="s">
        <v>296</v>
      </c>
      <c r="D61" t="s">
        <v>401</v>
      </c>
      <c r="E61" t="s">
        <v>103</v>
      </c>
      <c r="F61" t="s">
        <v>297</v>
      </c>
      <c r="G61" t="s">
        <v>122</v>
      </c>
      <c r="H61">
        <v>1</v>
      </c>
      <c r="I61" t="s">
        <v>386</v>
      </c>
      <c r="J61" t="s">
        <v>387</v>
      </c>
      <c r="K61" t="s">
        <v>388</v>
      </c>
      <c r="L61" t="s">
        <v>389</v>
      </c>
      <c r="M61" t="s">
        <v>390</v>
      </c>
      <c r="N61" t="s">
        <v>42</v>
      </c>
      <c r="O61" t="s">
        <v>576</v>
      </c>
      <c r="P61" t="s">
        <v>577</v>
      </c>
      <c r="Q61">
        <v>1</v>
      </c>
      <c r="R61">
        <v>2</v>
      </c>
      <c r="S61">
        <v>1</v>
      </c>
      <c r="T61">
        <v>2</v>
      </c>
      <c r="U61">
        <v>4</v>
      </c>
      <c r="V61">
        <v>1</v>
      </c>
      <c r="W61">
        <v>0</v>
      </c>
      <c r="X61">
        <v>10</v>
      </c>
      <c r="Y61">
        <v>11</v>
      </c>
      <c r="Z61" t="s">
        <v>393</v>
      </c>
      <c r="AA61">
        <v>4</v>
      </c>
      <c r="AB61" t="s">
        <v>394</v>
      </c>
      <c r="AC61" t="s">
        <v>578</v>
      </c>
      <c r="AE61" t="s">
        <v>396</v>
      </c>
      <c r="AF61" t="s">
        <v>397</v>
      </c>
    </row>
    <row r="62" spans="1:32" x14ac:dyDescent="0.25">
      <c r="A62" t="s">
        <v>384</v>
      </c>
      <c r="B62" t="s">
        <v>299</v>
      </c>
      <c r="C62" t="s">
        <v>296</v>
      </c>
      <c r="D62" t="s">
        <v>401</v>
      </c>
      <c r="E62" t="s">
        <v>103</v>
      </c>
      <c r="F62" t="s">
        <v>300</v>
      </c>
      <c r="G62" t="s">
        <v>126</v>
      </c>
      <c r="H62">
        <v>2</v>
      </c>
      <c r="I62" t="s">
        <v>386</v>
      </c>
      <c r="J62" t="s">
        <v>387</v>
      </c>
      <c r="K62" t="s">
        <v>353</v>
      </c>
      <c r="L62" t="s">
        <v>354</v>
      </c>
      <c r="M62" t="s">
        <v>354</v>
      </c>
      <c r="N62" t="s">
        <v>42</v>
      </c>
      <c r="O62" t="s">
        <v>579</v>
      </c>
      <c r="P62" t="s">
        <v>580</v>
      </c>
      <c r="Q62">
        <v>1</v>
      </c>
      <c r="R62">
        <v>10</v>
      </c>
      <c r="S62">
        <v>0</v>
      </c>
      <c r="T62">
        <v>2</v>
      </c>
      <c r="U62">
        <v>1</v>
      </c>
      <c r="V62">
        <v>1</v>
      </c>
      <c r="W62">
        <v>0</v>
      </c>
      <c r="X62">
        <v>15</v>
      </c>
      <c r="Y62">
        <v>15</v>
      </c>
      <c r="Z62" t="s">
        <v>393</v>
      </c>
      <c r="AA62">
        <v>4</v>
      </c>
      <c r="AB62" t="s">
        <v>394</v>
      </c>
      <c r="AC62" t="s">
        <v>581</v>
      </c>
      <c r="AE62" t="s">
        <v>396</v>
      </c>
      <c r="AF62" t="s">
        <v>397</v>
      </c>
    </row>
    <row r="63" spans="1:32" x14ac:dyDescent="0.25">
      <c r="A63" t="s">
        <v>384</v>
      </c>
      <c r="B63" t="s">
        <v>301</v>
      </c>
      <c r="C63" t="s">
        <v>302</v>
      </c>
      <c r="D63" t="s">
        <v>408</v>
      </c>
      <c r="E63" t="s">
        <v>103</v>
      </c>
      <c r="F63" t="s">
        <v>303</v>
      </c>
      <c r="G63" t="s">
        <v>126</v>
      </c>
      <c r="H63">
        <v>1</v>
      </c>
      <c r="I63" t="s">
        <v>386</v>
      </c>
      <c r="J63" t="s">
        <v>387</v>
      </c>
      <c r="K63" t="s">
        <v>353</v>
      </c>
      <c r="L63" t="s">
        <v>354</v>
      </c>
      <c r="M63" t="s">
        <v>354</v>
      </c>
      <c r="N63" t="s">
        <v>42</v>
      </c>
      <c r="O63" t="s">
        <v>582</v>
      </c>
      <c r="P63" t="s">
        <v>583</v>
      </c>
      <c r="Q63">
        <v>1</v>
      </c>
      <c r="R63">
        <v>10.5</v>
      </c>
      <c r="S63">
        <v>0</v>
      </c>
      <c r="T63">
        <v>2</v>
      </c>
      <c r="U63">
        <v>1</v>
      </c>
      <c r="V63">
        <v>1</v>
      </c>
      <c r="W63">
        <v>0</v>
      </c>
      <c r="X63">
        <v>15.5</v>
      </c>
      <c r="Y63">
        <v>15.5</v>
      </c>
      <c r="Z63" t="s">
        <v>393</v>
      </c>
      <c r="AA63">
        <v>4</v>
      </c>
      <c r="AB63" t="s">
        <v>394</v>
      </c>
      <c r="AC63" t="s">
        <v>584</v>
      </c>
      <c r="AE63" t="s">
        <v>396</v>
      </c>
      <c r="AF63" t="s">
        <v>397</v>
      </c>
    </row>
    <row r="64" spans="1:32" x14ac:dyDescent="0.25">
      <c r="A64" t="s">
        <v>384</v>
      </c>
      <c r="B64" t="s">
        <v>305</v>
      </c>
      <c r="C64" t="s">
        <v>302</v>
      </c>
      <c r="D64" t="s">
        <v>408</v>
      </c>
      <c r="E64" t="s">
        <v>103</v>
      </c>
      <c r="F64" t="s">
        <v>306</v>
      </c>
      <c r="G64" t="s">
        <v>122</v>
      </c>
      <c r="H64">
        <v>2</v>
      </c>
      <c r="I64" t="s">
        <v>386</v>
      </c>
      <c r="J64" t="s">
        <v>387</v>
      </c>
      <c r="K64" t="s">
        <v>388</v>
      </c>
      <c r="L64" t="s">
        <v>389</v>
      </c>
      <c r="M64" t="s">
        <v>390</v>
      </c>
      <c r="N64" t="s">
        <v>42</v>
      </c>
      <c r="O64" t="s">
        <v>585</v>
      </c>
      <c r="P64" t="s">
        <v>586</v>
      </c>
      <c r="Q64">
        <v>1</v>
      </c>
      <c r="R64">
        <v>2</v>
      </c>
      <c r="S64">
        <v>2</v>
      </c>
      <c r="T64">
        <v>2</v>
      </c>
      <c r="U64">
        <v>4</v>
      </c>
      <c r="V64">
        <v>1</v>
      </c>
      <c r="W64">
        <v>0.5</v>
      </c>
      <c r="X64">
        <v>10.5</v>
      </c>
      <c r="Y64">
        <v>12.5</v>
      </c>
      <c r="Z64" t="s">
        <v>393</v>
      </c>
      <c r="AA64">
        <v>4</v>
      </c>
      <c r="AB64" t="s">
        <v>394</v>
      </c>
      <c r="AC64" t="s">
        <v>587</v>
      </c>
      <c r="AE64" t="s">
        <v>396</v>
      </c>
      <c r="AF64" t="s">
        <v>397</v>
      </c>
    </row>
    <row r="65" spans="1:32" x14ac:dyDescent="0.25">
      <c r="A65" t="s">
        <v>384</v>
      </c>
      <c r="B65" t="s">
        <v>307</v>
      </c>
      <c r="C65" t="s">
        <v>308</v>
      </c>
      <c r="D65" t="s">
        <v>415</v>
      </c>
      <c r="E65" t="s">
        <v>103</v>
      </c>
      <c r="F65" t="s">
        <v>309</v>
      </c>
      <c r="G65" t="s">
        <v>126</v>
      </c>
      <c r="H65">
        <v>1</v>
      </c>
      <c r="I65" t="s">
        <v>386</v>
      </c>
      <c r="J65" t="s">
        <v>387</v>
      </c>
      <c r="K65" t="s">
        <v>353</v>
      </c>
      <c r="L65" t="s">
        <v>354</v>
      </c>
      <c r="M65" t="s">
        <v>354</v>
      </c>
      <c r="N65" t="s">
        <v>42</v>
      </c>
      <c r="O65" t="s">
        <v>588</v>
      </c>
      <c r="P65" t="s">
        <v>589</v>
      </c>
      <c r="Q65">
        <v>1</v>
      </c>
      <c r="R65">
        <v>10</v>
      </c>
      <c r="S65">
        <v>0</v>
      </c>
      <c r="T65">
        <v>2</v>
      </c>
      <c r="U65">
        <v>1</v>
      </c>
      <c r="V65">
        <v>1</v>
      </c>
      <c r="W65">
        <v>0</v>
      </c>
      <c r="X65">
        <v>15</v>
      </c>
      <c r="Y65">
        <v>15</v>
      </c>
      <c r="Z65" t="s">
        <v>393</v>
      </c>
      <c r="AA65">
        <v>4</v>
      </c>
      <c r="AB65" t="s">
        <v>394</v>
      </c>
      <c r="AC65" t="s">
        <v>590</v>
      </c>
      <c r="AE65" t="s">
        <v>396</v>
      </c>
      <c r="AF65" t="s">
        <v>397</v>
      </c>
    </row>
    <row r="66" spans="1:32" x14ac:dyDescent="0.25">
      <c r="A66" t="s">
        <v>384</v>
      </c>
      <c r="B66" t="s">
        <v>311</v>
      </c>
      <c r="C66" t="s">
        <v>308</v>
      </c>
      <c r="D66" t="s">
        <v>415</v>
      </c>
      <c r="E66" t="s">
        <v>103</v>
      </c>
      <c r="F66" t="s">
        <v>312</v>
      </c>
      <c r="G66" t="s">
        <v>122</v>
      </c>
      <c r="H66">
        <v>2</v>
      </c>
      <c r="I66" t="s">
        <v>386</v>
      </c>
      <c r="J66" t="s">
        <v>387</v>
      </c>
      <c r="K66" t="s">
        <v>388</v>
      </c>
      <c r="L66" t="s">
        <v>389</v>
      </c>
      <c r="M66" t="s">
        <v>390</v>
      </c>
      <c r="N66" t="s">
        <v>42</v>
      </c>
      <c r="O66" t="s">
        <v>591</v>
      </c>
      <c r="P66" t="s">
        <v>592</v>
      </c>
      <c r="Q66">
        <v>1</v>
      </c>
      <c r="R66">
        <v>2</v>
      </c>
      <c r="S66">
        <v>1</v>
      </c>
      <c r="T66">
        <v>2</v>
      </c>
      <c r="U66">
        <v>4</v>
      </c>
      <c r="V66">
        <v>1</v>
      </c>
      <c r="W66">
        <v>0</v>
      </c>
      <c r="X66">
        <v>10</v>
      </c>
      <c r="Y66">
        <v>11</v>
      </c>
      <c r="Z66" t="s">
        <v>393</v>
      </c>
      <c r="AA66">
        <v>4</v>
      </c>
      <c r="AB66" t="s">
        <v>394</v>
      </c>
      <c r="AC66" t="s">
        <v>593</v>
      </c>
      <c r="AE66" t="s">
        <v>396</v>
      </c>
      <c r="AF66" t="s">
        <v>397</v>
      </c>
    </row>
    <row r="67" spans="1:32" x14ac:dyDescent="0.25">
      <c r="A67" t="s">
        <v>384</v>
      </c>
      <c r="B67" t="s">
        <v>313</v>
      </c>
      <c r="C67" t="s">
        <v>314</v>
      </c>
      <c r="D67" t="s">
        <v>422</v>
      </c>
      <c r="E67" t="s">
        <v>103</v>
      </c>
      <c r="F67" t="s">
        <v>315</v>
      </c>
      <c r="G67" t="s">
        <v>126</v>
      </c>
      <c r="H67">
        <v>1</v>
      </c>
      <c r="I67" t="s">
        <v>386</v>
      </c>
      <c r="J67" t="s">
        <v>387</v>
      </c>
      <c r="K67" t="s">
        <v>353</v>
      </c>
      <c r="L67" t="s">
        <v>354</v>
      </c>
      <c r="M67" t="s">
        <v>354</v>
      </c>
      <c r="N67" t="s">
        <v>42</v>
      </c>
      <c r="O67" t="s">
        <v>594</v>
      </c>
      <c r="P67" t="s">
        <v>595</v>
      </c>
      <c r="Q67">
        <v>1</v>
      </c>
      <c r="R67">
        <v>10.5</v>
      </c>
      <c r="S67">
        <v>0</v>
      </c>
      <c r="T67">
        <v>2</v>
      </c>
      <c r="U67">
        <v>1</v>
      </c>
      <c r="V67">
        <v>1</v>
      </c>
      <c r="W67">
        <v>0</v>
      </c>
      <c r="X67">
        <v>15.5</v>
      </c>
      <c r="Y67">
        <v>15.5</v>
      </c>
      <c r="Z67" t="s">
        <v>393</v>
      </c>
      <c r="AA67">
        <v>4</v>
      </c>
      <c r="AB67" t="s">
        <v>394</v>
      </c>
      <c r="AC67" t="s">
        <v>596</v>
      </c>
      <c r="AE67" t="s">
        <v>396</v>
      </c>
      <c r="AF67" t="s">
        <v>397</v>
      </c>
    </row>
    <row r="68" spans="1:32" x14ac:dyDescent="0.25">
      <c r="A68" t="s">
        <v>384</v>
      </c>
      <c r="B68" t="s">
        <v>317</v>
      </c>
      <c r="C68" t="s">
        <v>314</v>
      </c>
      <c r="D68" t="s">
        <v>422</v>
      </c>
      <c r="E68" t="s">
        <v>103</v>
      </c>
      <c r="F68" t="s">
        <v>318</v>
      </c>
      <c r="G68" t="s">
        <v>122</v>
      </c>
      <c r="H68">
        <v>2</v>
      </c>
      <c r="I68" t="s">
        <v>386</v>
      </c>
      <c r="J68" t="s">
        <v>387</v>
      </c>
      <c r="K68" t="s">
        <v>388</v>
      </c>
      <c r="L68" t="s">
        <v>389</v>
      </c>
      <c r="M68" t="s">
        <v>390</v>
      </c>
      <c r="N68" t="s">
        <v>42</v>
      </c>
      <c r="O68" t="s">
        <v>597</v>
      </c>
      <c r="P68" t="s">
        <v>598</v>
      </c>
      <c r="Q68">
        <v>1</v>
      </c>
      <c r="R68">
        <v>2</v>
      </c>
      <c r="S68">
        <v>2</v>
      </c>
      <c r="T68">
        <v>2</v>
      </c>
      <c r="U68">
        <v>4.5</v>
      </c>
      <c r="V68">
        <v>1</v>
      </c>
      <c r="W68">
        <v>0</v>
      </c>
      <c r="X68">
        <v>10.5</v>
      </c>
      <c r="Y68">
        <v>12.5</v>
      </c>
      <c r="Z68" t="s">
        <v>393</v>
      </c>
      <c r="AA68">
        <v>4</v>
      </c>
      <c r="AB68" t="s">
        <v>394</v>
      </c>
      <c r="AC68" t="s">
        <v>599</v>
      </c>
      <c r="AE68" t="s">
        <v>396</v>
      </c>
      <c r="AF68" t="s">
        <v>397</v>
      </c>
    </row>
    <row r="69" spans="1:32" x14ac:dyDescent="0.25">
      <c r="A69" t="s">
        <v>384</v>
      </c>
      <c r="B69" t="s">
        <v>319</v>
      </c>
      <c r="C69" t="s">
        <v>320</v>
      </c>
      <c r="D69" t="s">
        <v>429</v>
      </c>
      <c r="E69" t="s">
        <v>103</v>
      </c>
      <c r="F69" t="s">
        <v>321</v>
      </c>
      <c r="G69" t="s">
        <v>122</v>
      </c>
      <c r="H69">
        <v>1</v>
      </c>
      <c r="I69" t="s">
        <v>386</v>
      </c>
      <c r="J69" t="s">
        <v>387</v>
      </c>
      <c r="K69" t="s">
        <v>388</v>
      </c>
      <c r="L69" t="s">
        <v>389</v>
      </c>
      <c r="M69" t="s">
        <v>390</v>
      </c>
      <c r="N69" t="s">
        <v>42</v>
      </c>
      <c r="O69" t="s">
        <v>600</v>
      </c>
      <c r="P69" t="s">
        <v>601</v>
      </c>
      <c r="Q69">
        <v>1</v>
      </c>
      <c r="R69">
        <v>2</v>
      </c>
      <c r="S69">
        <v>1</v>
      </c>
      <c r="T69">
        <v>2</v>
      </c>
      <c r="U69">
        <v>3</v>
      </c>
      <c r="V69">
        <v>1</v>
      </c>
      <c r="W69">
        <v>0.5</v>
      </c>
      <c r="X69">
        <v>9.5</v>
      </c>
      <c r="Y69">
        <v>10.5</v>
      </c>
      <c r="Z69" t="s">
        <v>393</v>
      </c>
      <c r="AA69">
        <v>4</v>
      </c>
      <c r="AB69" t="s">
        <v>394</v>
      </c>
      <c r="AC69" t="s">
        <v>602</v>
      </c>
      <c r="AE69" t="s">
        <v>396</v>
      </c>
      <c r="AF69" t="s">
        <v>397</v>
      </c>
    </row>
    <row r="70" spans="1:32" x14ac:dyDescent="0.25">
      <c r="A70" t="s">
        <v>384</v>
      </c>
      <c r="B70" t="s">
        <v>323</v>
      </c>
      <c r="C70" t="s">
        <v>320</v>
      </c>
      <c r="D70" t="s">
        <v>429</v>
      </c>
      <c r="E70" t="s">
        <v>103</v>
      </c>
      <c r="F70" t="s">
        <v>324</v>
      </c>
      <c r="G70" t="s">
        <v>126</v>
      </c>
      <c r="H70">
        <v>2</v>
      </c>
      <c r="I70" t="s">
        <v>386</v>
      </c>
      <c r="J70" t="s">
        <v>387</v>
      </c>
      <c r="K70" t="s">
        <v>353</v>
      </c>
      <c r="L70" t="s">
        <v>354</v>
      </c>
      <c r="M70" t="s">
        <v>354</v>
      </c>
      <c r="N70" t="s">
        <v>42</v>
      </c>
      <c r="O70" t="s">
        <v>603</v>
      </c>
      <c r="P70" t="s">
        <v>604</v>
      </c>
      <c r="Q70">
        <v>1</v>
      </c>
      <c r="R70">
        <v>9.5</v>
      </c>
      <c r="S70">
        <v>0</v>
      </c>
      <c r="T70">
        <v>2</v>
      </c>
      <c r="U70">
        <v>1</v>
      </c>
      <c r="V70">
        <v>1</v>
      </c>
      <c r="W70">
        <v>0</v>
      </c>
      <c r="X70">
        <v>14.5</v>
      </c>
      <c r="Y70">
        <v>14.5</v>
      </c>
      <c r="Z70" t="s">
        <v>393</v>
      </c>
      <c r="AA70">
        <v>4</v>
      </c>
      <c r="AB70" t="s">
        <v>394</v>
      </c>
      <c r="AC70" t="s">
        <v>605</v>
      </c>
      <c r="AE70" t="s">
        <v>396</v>
      </c>
      <c r="AF70" t="s">
        <v>397</v>
      </c>
    </row>
    <row r="71" spans="1:32" x14ac:dyDescent="0.25">
      <c r="A71" t="s">
        <v>384</v>
      </c>
      <c r="B71" t="s">
        <v>325</v>
      </c>
      <c r="C71" t="s">
        <v>326</v>
      </c>
      <c r="D71" t="s">
        <v>436</v>
      </c>
      <c r="E71" t="s">
        <v>103</v>
      </c>
      <c r="F71" t="s">
        <v>327</v>
      </c>
      <c r="G71" t="s">
        <v>126</v>
      </c>
      <c r="H71">
        <v>1</v>
      </c>
      <c r="I71" t="s">
        <v>386</v>
      </c>
      <c r="J71" t="s">
        <v>387</v>
      </c>
      <c r="K71" t="s">
        <v>353</v>
      </c>
      <c r="L71" t="s">
        <v>354</v>
      </c>
      <c r="M71" t="s">
        <v>354</v>
      </c>
      <c r="N71" t="s">
        <v>42</v>
      </c>
      <c r="O71" t="s">
        <v>606</v>
      </c>
      <c r="P71" t="s">
        <v>607</v>
      </c>
      <c r="Q71">
        <v>1</v>
      </c>
      <c r="R71">
        <v>10</v>
      </c>
      <c r="S71">
        <v>0</v>
      </c>
      <c r="T71">
        <v>2</v>
      </c>
      <c r="U71">
        <v>1</v>
      </c>
      <c r="V71">
        <v>1</v>
      </c>
      <c r="W71">
        <v>0</v>
      </c>
      <c r="X71">
        <v>15</v>
      </c>
      <c r="Y71">
        <v>15</v>
      </c>
      <c r="Z71" t="s">
        <v>393</v>
      </c>
      <c r="AA71">
        <v>4</v>
      </c>
      <c r="AB71" t="s">
        <v>394</v>
      </c>
      <c r="AC71" t="s">
        <v>608</v>
      </c>
      <c r="AE71" t="s">
        <v>396</v>
      </c>
      <c r="AF71" t="s">
        <v>397</v>
      </c>
    </row>
    <row r="72" spans="1:32" x14ac:dyDescent="0.25">
      <c r="A72" t="s">
        <v>384</v>
      </c>
      <c r="B72" t="s">
        <v>329</v>
      </c>
      <c r="C72" t="s">
        <v>326</v>
      </c>
      <c r="D72" t="s">
        <v>436</v>
      </c>
      <c r="E72" t="s">
        <v>103</v>
      </c>
      <c r="F72" t="s">
        <v>330</v>
      </c>
      <c r="G72" t="s">
        <v>122</v>
      </c>
      <c r="H72">
        <v>2</v>
      </c>
      <c r="I72" t="s">
        <v>386</v>
      </c>
      <c r="J72" t="s">
        <v>387</v>
      </c>
      <c r="K72" t="s">
        <v>388</v>
      </c>
      <c r="L72" t="s">
        <v>389</v>
      </c>
      <c r="M72" t="s">
        <v>390</v>
      </c>
      <c r="N72" t="s">
        <v>42</v>
      </c>
      <c r="AD72" t="s">
        <v>609</v>
      </c>
      <c r="AE72" t="s">
        <v>396</v>
      </c>
      <c r="AF72" t="s">
        <v>610</v>
      </c>
    </row>
  </sheetData>
  <autoFilter ref="A2:AF72" xr:uid="{00000000-0009-0000-0000-000006000000}"/>
  <pageMargins left="0.75" right="0.75" top="1" bottom="1" header="0.5" footer="0.5"/>
  <pageSetup fitToHeight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C37"/>
  <sheetViews>
    <sheetView showGridLines="0" workbookViewId="0">
      <pane ySplit="1" topLeftCell="A2" activePane="bottomLeft" state="frozen"/>
      <selection pane="bottomLeft"/>
    </sheetView>
  </sheetViews>
  <sheetFormatPr baseColWidth="10" defaultColWidth="9.140625" defaultRowHeight="15" x14ac:dyDescent="0.25"/>
  <cols>
    <col min="1" max="1" width="34" customWidth="1"/>
    <col min="2" max="2" width="100" customWidth="1"/>
    <col min="3" max="3" width="20" customWidth="1"/>
  </cols>
  <sheetData>
    <row r="1" spans="1:3" ht="32.1" customHeight="1" x14ac:dyDescent="0.25">
      <c r="A1" s="5" t="s">
        <v>611</v>
      </c>
      <c r="B1" s="5" t="s">
        <v>612</v>
      </c>
      <c r="C1" s="5" t="s">
        <v>613</v>
      </c>
    </row>
    <row r="2" spans="1:3" x14ac:dyDescent="0.25">
      <c r="A2" s="4" t="s">
        <v>331</v>
      </c>
      <c r="B2" s="4" t="s">
        <v>614</v>
      </c>
      <c r="C2" s="4" t="s">
        <v>615</v>
      </c>
    </row>
    <row r="3" spans="1:3" x14ac:dyDescent="0.25">
      <c r="A3" s="4" t="s">
        <v>111</v>
      </c>
      <c r="B3" s="4" t="s">
        <v>616</v>
      </c>
      <c r="C3" s="4" t="s">
        <v>615</v>
      </c>
    </row>
    <row r="4" spans="1:3" x14ac:dyDescent="0.25">
      <c r="A4" s="4" t="s">
        <v>112</v>
      </c>
      <c r="B4" s="4" t="s">
        <v>617</v>
      </c>
      <c r="C4" s="4" t="s">
        <v>615</v>
      </c>
    </row>
    <row r="5" spans="1:3" x14ac:dyDescent="0.25">
      <c r="A5" s="4" t="s">
        <v>332</v>
      </c>
      <c r="B5" s="4" t="s">
        <v>616</v>
      </c>
      <c r="C5" s="4" t="s">
        <v>615</v>
      </c>
    </row>
    <row r="6" spans="1:3" x14ac:dyDescent="0.25">
      <c r="A6" s="4" t="s">
        <v>63</v>
      </c>
      <c r="B6" s="4" t="s">
        <v>616</v>
      </c>
      <c r="C6" s="4" t="s">
        <v>615</v>
      </c>
    </row>
    <row r="7" spans="1:3" x14ac:dyDescent="0.25">
      <c r="A7" s="4" t="s">
        <v>115</v>
      </c>
      <c r="B7" s="4" t="s">
        <v>616</v>
      </c>
      <c r="C7" s="4" t="s">
        <v>615</v>
      </c>
    </row>
    <row r="8" spans="1:3" x14ac:dyDescent="0.25">
      <c r="A8" s="4" t="s">
        <v>116</v>
      </c>
      <c r="B8" s="4" t="s">
        <v>618</v>
      </c>
      <c r="C8" s="4" t="s">
        <v>615</v>
      </c>
    </row>
    <row r="9" spans="1:3" x14ac:dyDescent="0.25">
      <c r="A9" s="4" t="s">
        <v>117</v>
      </c>
      <c r="B9" s="4" t="s">
        <v>616</v>
      </c>
      <c r="C9" s="4" t="s">
        <v>615</v>
      </c>
    </row>
    <row r="10" spans="1:3" x14ac:dyDescent="0.25">
      <c r="A10" s="4" t="s">
        <v>31</v>
      </c>
      <c r="B10" s="4" t="s">
        <v>616</v>
      </c>
      <c r="C10" s="4" t="s">
        <v>615</v>
      </c>
    </row>
    <row r="11" spans="1:3" x14ac:dyDescent="0.25">
      <c r="A11" s="4" t="s">
        <v>33</v>
      </c>
      <c r="B11" s="4" t="s">
        <v>616</v>
      </c>
      <c r="C11" s="4" t="s">
        <v>615</v>
      </c>
    </row>
    <row r="12" spans="1:3" x14ac:dyDescent="0.25">
      <c r="A12" s="4" t="s">
        <v>333</v>
      </c>
      <c r="B12" s="4" t="s">
        <v>616</v>
      </c>
      <c r="C12" s="4" t="s">
        <v>615</v>
      </c>
    </row>
    <row r="13" spans="1:3" x14ac:dyDescent="0.25">
      <c r="A13" s="4" t="s">
        <v>37</v>
      </c>
      <c r="B13" s="4" t="s">
        <v>616</v>
      </c>
      <c r="C13" s="4" t="s">
        <v>615</v>
      </c>
    </row>
    <row r="14" spans="1:3" x14ac:dyDescent="0.25">
      <c r="A14" s="4" t="s">
        <v>39</v>
      </c>
      <c r="B14" s="4" t="s">
        <v>616</v>
      </c>
      <c r="C14" s="4" t="s">
        <v>615</v>
      </c>
    </row>
    <row r="15" spans="1:3" x14ac:dyDescent="0.25">
      <c r="A15" s="4" t="s">
        <v>41</v>
      </c>
      <c r="B15" s="4" t="s">
        <v>616</v>
      </c>
      <c r="C15" s="4" t="s">
        <v>615</v>
      </c>
    </row>
    <row r="16" spans="1:3" x14ac:dyDescent="0.25">
      <c r="A16" s="4" t="s">
        <v>334</v>
      </c>
      <c r="B16" s="4" t="s">
        <v>616</v>
      </c>
      <c r="C16" s="4" t="s">
        <v>615</v>
      </c>
    </row>
    <row r="17" spans="1:3" x14ac:dyDescent="0.25">
      <c r="A17" s="4" t="s">
        <v>335</v>
      </c>
      <c r="B17" s="4" t="s">
        <v>616</v>
      </c>
      <c r="C17" s="4" t="s">
        <v>615</v>
      </c>
    </row>
    <row r="18" spans="1:3" x14ac:dyDescent="0.25">
      <c r="A18" s="4" t="s">
        <v>336</v>
      </c>
      <c r="B18" s="4" t="s">
        <v>619</v>
      </c>
      <c r="C18" s="4" t="s">
        <v>620</v>
      </c>
    </row>
    <row r="19" spans="1:3" x14ac:dyDescent="0.25">
      <c r="A19" s="4" t="s">
        <v>337</v>
      </c>
      <c r="B19" s="4" t="s">
        <v>621</v>
      </c>
      <c r="C19" s="4" t="s">
        <v>620</v>
      </c>
    </row>
    <row r="20" spans="1:3" x14ac:dyDescent="0.25">
      <c r="A20" s="4" t="s">
        <v>338</v>
      </c>
      <c r="B20" s="4" t="s">
        <v>622</v>
      </c>
      <c r="C20" s="4" t="s">
        <v>620</v>
      </c>
    </row>
    <row r="21" spans="1:3" x14ac:dyDescent="0.25">
      <c r="A21" s="4" t="s">
        <v>339</v>
      </c>
      <c r="B21" s="4" t="s">
        <v>623</v>
      </c>
      <c r="C21" s="4" t="s">
        <v>620</v>
      </c>
    </row>
    <row r="22" spans="1:3" x14ac:dyDescent="0.25">
      <c r="A22" s="4" t="s">
        <v>340</v>
      </c>
      <c r="B22" s="4" t="s">
        <v>624</v>
      </c>
      <c r="C22" s="4" t="s">
        <v>620</v>
      </c>
    </row>
    <row r="23" spans="1:3" x14ac:dyDescent="0.25">
      <c r="A23" s="4" t="s">
        <v>341</v>
      </c>
      <c r="B23" s="4" t="s">
        <v>625</v>
      </c>
      <c r="C23" s="4" t="s">
        <v>620</v>
      </c>
    </row>
    <row r="24" spans="1:3" x14ac:dyDescent="0.25">
      <c r="A24" s="4" t="s">
        <v>342</v>
      </c>
      <c r="B24" s="4" t="s">
        <v>626</v>
      </c>
      <c r="C24" s="4" t="s">
        <v>620</v>
      </c>
    </row>
    <row r="25" spans="1:3" x14ac:dyDescent="0.25">
      <c r="A25" s="4" t="s">
        <v>343</v>
      </c>
      <c r="B25" s="4" t="s">
        <v>627</v>
      </c>
      <c r="C25" s="4" t="s">
        <v>620</v>
      </c>
    </row>
    <row r="26" spans="1:3" x14ac:dyDescent="0.25">
      <c r="A26" s="4" t="s">
        <v>344</v>
      </c>
      <c r="B26" s="4" t="s">
        <v>628</v>
      </c>
      <c r="C26" s="4" t="s">
        <v>620</v>
      </c>
    </row>
    <row r="27" spans="1:3" x14ac:dyDescent="0.25">
      <c r="A27" s="4" t="s">
        <v>345</v>
      </c>
      <c r="B27" s="4" t="s">
        <v>629</v>
      </c>
      <c r="C27" s="4" t="s">
        <v>615</v>
      </c>
    </row>
    <row r="28" spans="1:3" x14ac:dyDescent="0.25">
      <c r="A28" s="4" t="s">
        <v>346</v>
      </c>
      <c r="B28" s="4" t="s">
        <v>630</v>
      </c>
      <c r="C28" s="4" t="s">
        <v>615</v>
      </c>
    </row>
    <row r="29" spans="1:3" x14ac:dyDescent="0.25">
      <c r="A29" s="4" t="s">
        <v>347</v>
      </c>
      <c r="B29" s="4" t="s">
        <v>631</v>
      </c>
      <c r="C29" s="4" t="s">
        <v>615</v>
      </c>
    </row>
    <row r="30" spans="1:3" x14ac:dyDescent="0.25">
      <c r="A30" s="4" t="s">
        <v>348</v>
      </c>
      <c r="B30" s="4" t="s">
        <v>632</v>
      </c>
      <c r="C30" s="4" t="s">
        <v>615</v>
      </c>
    </row>
    <row r="31" spans="1:3" x14ac:dyDescent="0.25">
      <c r="A31" s="4" t="s">
        <v>349</v>
      </c>
      <c r="B31" s="4" t="s">
        <v>633</v>
      </c>
      <c r="C31" s="4" t="s">
        <v>615</v>
      </c>
    </row>
    <row r="32" spans="1:3" x14ac:dyDescent="0.25">
      <c r="A32" s="4" t="s">
        <v>350</v>
      </c>
      <c r="B32" s="4" t="s">
        <v>616</v>
      </c>
      <c r="C32" s="4" t="s">
        <v>615</v>
      </c>
    </row>
    <row r="33" spans="1:3" x14ac:dyDescent="0.25">
      <c r="A33" s="4" t="s">
        <v>351</v>
      </c>
      <c r="B33" s="4" t="s">
        <v>634</v>
      </c>
      <c r="C33" s="4" t="s">
        <v>615</v>
      </c>
    </row>
    <row r="34" spans="1:3" ht="30" x14ac:dyDescent="0.25">
      <c r="A34" s="4" t="s">
        <v>635</v>
      </c>
      <c r="B34" s="4" t="s">
        <v>636</v>
      </c>
      <c r="C34" s="4" t="s">
        <v>637</v>
      </c>
    </row>
    <row r="35" spans="1:3" x14ac:dyDescent="0.25">
      <c r="A35" s="4" t="s">
        <v>638</v>
      </c>
      <c r="B35" s="4" t="s">
        <v>639</v>
      </c>
      <c r="C35" s="4" t="s">
        <v>637</v>
      </c>
    </row>
    <row r="36" spans="1:3" x14ac:dyDescent="0.25">
      <c r="A36" s="4" t="s">
        <v>640</v>
      </c>
      <c r="B36" s="4" t="s">
        <v>641</v>
      </c>
      <c r="C36" s="4" t="s">
        <v>637</v>
      </c>
    </row>
    <row r="37" spans="1:3" x14ac:dyDescent="0.25">
      <c r="A37" s="4" t="s">
        <v>642</v>
      </c>
      <c r="B37" s="4" t="s">
        <v>643</v>
      </c>
      <c r="C37" s="4" t="s">
        <v>637</v>
      </c>
    </row>
  </sheetData>
  <pageMargins left="0.75" right="0.75" top="1" bottom="1" header="0.5" footer="0.5"/>
  <pageSetup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00_LEEME</vt:lpstr>
      <vt:lpstr>01_CONFIG</vt:lpstr>
      <vt:lpstr>02_TAREAS</vt:lpstr>
      <vt:lpstr>03_PLAN_7D</vt:lpstr>
      <vt:lpstr>04_REGISTRO</vt:lpstr>
      <vt:lpstr>05_RESULTADOS</vt:lpstr>
      <vt:lpstr>06_EJEMPLO_FICTICIO</vt:lpstr>
      <vt:lpstr>07_DICCIONARIO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para medir ahorro de tiempo con IA durante 7 días</dc:title>
  <dc:subject>Protocolo pareado; no contiene resultados reales de Ranquia</dc:subject>
  <dc:creator>Equipo Ranquia</dc:creator>
  <dc:description>Cinco tareas, siete días, tiempo activo/espera/revisión/retrabajo y calidad.</dc:description>
  <cp:lastModifiedBy>name lastname</cp:lastModifiedBy>
  <dcterms:created xsi:type="dcterms:W3CDTF">2026-08-14T20:10:08Z</dcterms:created>
  <dcterms:modified xsi:type="dcterms:W3CDTF">2026-08-14T20:10:12Z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8a37747a-a100-42f4-9fb5-73cd828cd0db</vt:lpwstr>
  </property>
</Properties>
</file>